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Suivi entretien savane" sheetId="1" r:id="rId1"/>
    <sheet name="Données" sheetId="2" r:id="rId2"/>
  </sheets>
  <definedNames>
    <definedName name="mecanique">'Données'!$A$9:$A$15</definedName>
    <definedName name="_xlnm.Print_Area" localSheetId="0">'Suivi entretien savane'!$A$3:$Q$61</definedName>
  </definedNames>
  <calcPr fullCalcOnLoad="1"/>
</workbook>
</file>

<file path=xl/sharedStrings.xml><?xml version="1.0" encoding="utf-8"?>
<sst xmlns="http://schemas.openxmlformats.org/spreadsheetml/2006/main" count="24" uniqueCount="24">
  <si>
    <t>Date</t>
  </si>
  <si>
    <t>Kilométrage</t>
  </si>
  <si>
    <t>Volume</t>
  </si>
  <si>
    <t>Consommation</t>
  </si>
  <si>
    <t>Mécanique</t>
  </si>
  <si>
    <t>K interventions</t>
  </si>
  <si>
    <t>Données cachées en vrac</t>
  </si>
  <si>
    <t>Consommation moyenne</t>
  </si>
  <si>
    <t>litres/100km</t>
  </si>
  <si>
    <t>Vidange + filtre huile</t>
  </si>
  <si>
    <t>Kilométrage du moteur depuis l'installation</t>
  </si>
  <si>
    <t>KM</t>
  </si>
  <si>
    <t>Date du prochain Contrôle Technique :</t>
  </si>
  <si>
    <t>Données d'entretien</t>
  </si>
  <si>
    <t>Kilométrage avant vidange :</t>
  </si>
  <si>
    <t>Rappel pour vidange :</t>
  </si>
  <si>
    <t>Rappel pour contrôle technique :</t>
  </si>
  <si>
    <t>Jours</t>
  </si>
  <si>
    <t>Vidange</t>
  </si>
  <si>
    <t>Vidange + filtre air</t>
  </si>
  <si>
    <t>Vidange + filtre huile et air</t>
  </si>
  <si>
    <t>Contre visite</t>
  </si>
  <si>
    <t>Contrôle technique OK sans CV</t>
  </si>
  <si>
    <t>Contre visite OK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</si>
</sst>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dd/mm/yy"/>
    <numFmt numFmtId="166" formatCode="d\ mmmm\ yyyy;@"/>
    <numFmt numFmtId="167" formatCode="[$-40C]dddd\ d\ mmmm\ yyyy"/>
    <numFmt numFmtId="168" formatCode="dd/mm/yy;@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b/>
      <sz val="11"/>
      <color indexed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1" applyNumberFormat="0" applyAlignment="0" applyProtection="0"/>
    <xf numFmtId="0" fontId="31" fillId="29" borderId="2" applyNumberFormat="0" applyAlignment="0" applyProtection="0"/>
    <xf numFmtId="0" fontId="5" fillId="0" borderId="3" applyNumberFormat="0" applyFill="0" applyAlignment="0" applyProtection="0"/>
    <xf numFmtId="0" fontId="0" fillId="4" borderId="4" applyNumberFormat="0" applyAlignment="0" applyProtection="0"/>
    <xf numFmtId="0" fontId="6" fillId="13" borderId="1" applyNumberFormat="0" applyAlignment="0" applyProtection="0"/>
    <xf numFmtId="0" fontId="32" fillId="30" borderId="2" applyNumberFormat="0" applyAlignment="0" applyProtection="0"/>
    <xf numFmtId="0" fontId="7" fillId="31" borderId="0" applyNumberFormat="0" applyBorder="0" applyAlignment="0" applyProtection="0"/>
    <xf numFmtId="0" fontId="33" fillId="0" borderId="5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13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ill="0" applyBorder="0" applyAlignment="0" applyProtection="0"/>
    <xf numFmtId="0" fontId="9" fillId="33" borderId="0" applyNumberFormat="0" applyBorder="0" applyAlignment="0" applyProtection="0"/>
    <xf numFmtId="0" fontId="10" fillId="5" borderId="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34" borderId="12" applyNumberFormat="0" applyAlignment="0" applyProtection="0"/>
    <xf numFmtId="0" fontId="18" fillId="35" borderId="0" applyNumberFormat="0" applyBorder="0" applyProtection="0">
      <alignment horizontal="center" vertical="center"/>
    </xf>
    <xf numFmtId="0" fontId="18" fillId="2" borderId="0" applyNumberFormat="0" applyBorder="0" applyProtection="0">
      <alignment horizontal="center" vertical="center"/>
    </xf>
    <xf numFmtId="0" fontId="3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6" fillId="36" borderId="0" xfId="0" applyFont="1" applyFill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3" fontId="23" fillId="5" borderId="15" xfId="0" applyNumberFormat="1" applyFont="1" applyFill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6" fontId="25" fillId="0" borderId="17" xfId="0" applyNumberFormat="1" applyFont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8" xfId="0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14" fontId="20" fillId="5" borderId="13" xfId="0" applyNumberFormat="1" applyFont="1" applyFill="1" applyBorder="1" applyAlignment="1" applyProtection="1">
      <alignment horizontal="center" vertical="center"/>
      <protection locked="0"/>
    </xf>
    <xf numFmtId="3" fontId="20" fillId="5" borderId="13" xfId="0" applyNumberFormat="1" applyFont="1" applyFill="1" applyBorder="1" applyAlignment="1" applyProtection="1">
      <alignment horizontal="center" vertical="center"/>
      <protection locked="0"/>
    </xf>
    <xf numFmtId="2" fontId="20" fillId="5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0" fontId="20" fillId="5" borderId="19" xfId="0" applyFont="1" applyFill="1" applyBorder="1" applyAlignment="1" applyProtection="1">
      <alignment horizontal="center" vertical="center"/>
      <protection locked="0"/>
    </xf>
    <xf numFmtId="164" fontId="20" fillId="5" borderId="19" xfId="0" applyNumberFormat="1" applyFont="1" applyFill="1" applyBorder="1" applyAlignment="1" applyProtection="1">
      <alignment horizontal="center" vertical="center"/>
      <protection/>
    </xf>
    <xf numFmtId="3" fontId="20" fillId="37" borderId="13" xfId="0" applyNumberFormat="1" applyFont="1" applyFill="1" applyBorder="1" applyAlignment="1">
      <alignment horizontal="center" vertical="center"/>
    </xf>
    <xf numFmtId="165" fontId="20" fillId="37" borderId="13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4" fontId="20" fillId="5" borderId="19" xfId="0" applyNumberFormat="1" applyFont="1" applyFill="1" applyBorder="1" applyAlignment="1" applyProtection="1">
      <alignment horizontal="center" vertical="center"/>
      <protection locked="0"/>
    </xf>
    <xf numFmtId="3" fontId="20" fillId="5" borderId="19" xfId="0" applyNumberFormat="1" applyFont="1" applyFill="1" applyBorder="1" applyAlignment="1" applyProtection="1">
      <alignment horizontal="center" vertical="center"/>
      <protection locked="0"/>
    </xf>
    <xf numFmtId="2" fontId="20" fillId="5" borderId="19" xfId="0" applyNumberFormat="1" applyFont="1" applyFill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 vertical="center"/>
    </xf>
    <xf numFmtId="2" fontId="22" fillId="13" borderId="19" xfId="0" applyNumberFormat="1" applyFont="1" applyFill="1" applyBorder="1" applyAlignment="1">
      <alignment horizontal="center" vertical="center"/>
    </xf>
    <xf numFmtId="3" fontId="20" fillId="5" borderId="19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14" fontId="18" fillId="0" borderId="2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wrapText="1"/>
    </xf>
    <xf numFmtId="14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/>
    </xf>
    <xf numFmtId="3" fontId="20" fillId="5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3" fontId="23" fillId="38" borderId="0" xfId="0" applyNumberFormat="1" applyFont="1" applyFill="1" applyAlignment="1">
      <alignment horizontal="center" vertical="center"/>
    </xf>
    <xf numFmtId="0" fontId="18" fillId="0" borderId="0" xfId="0" applyFont="1" applyAlignment="1">
      <alignment/>
    </xf>
    <xf numFmtId="3" fontId="23" fillId="12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3" fontId="23" fillId="13" borderId="0" xfId="0" applyNumberFormat="1" applyFont="1" applyFill="1" applyAlignment="1">
      <alignment horizontal="center" vertical="center"/>
    </xf>
    <xf numFmtId="49" fontId="27" fillId="5" borderId="0" xfId="0" applyNumberFormat="1" applyFont="1" applyFill="1" applyAlignment="1">
      <alignment wrapText="1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8" fontId="20" fillId="0" borderId="13" xfId="0" applyNumberFormat="1" applyFont="1" applyBorder="1" applyAlignment="1">
      <alignment horizontal="center" vertical="center"/>
    </xf>
  </cellXfs>
  <cellStyles count="7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ul" xfId="58"/>
    <cellStyle name="Calculation" xfId="59"/>
    <cellStyle name="Cellule liée" xfId="60"/>
    <cellStyle name="Commentaire" xfId="61"/>
    <cellStyle name="Entrée" xfId="62"/>
    <cellStyle name="Input" xfId="63"/>
    <cellStyle name="Insatisfaisant" xfId="64"/>
    <cellStyle name="Linked Cell" xfId="65"/>
    <cellStyle name="Comma" xfId="66"/>
    <cellStyle name="Comma [0]" xfId="67"/>
    <cellStyle name="Currency" xfId="68"/>
    <cellStyle name="Currency [0]" xfId="69"/>
    <cellStyle name="Neutre" xfId="70"/>
    <cellStyle name="Note" xfId="71"/>
    <cellStyle name="Percent" xfId="72"/>
    <cellStyle name="Satisfaisant" xfId="73"/>
    <cellStyle name="Sortie" xfId="74"/>
    <cellStyle name="Texte explicatif" xfId="75"/>
    <cellStyle name="Titre" xfId="76"/>
    <cellStyle name="Titre 1" xfId="77"/>
    <cellStyle name="Titre 1" xfId="78"/>
    <cellStyle name="Titre 2" xfId="79"/>
    <cellStyle name="Titre 3" xfId="80"/>
    <cellStyle name="Titre 4" xfId="81"/>
    <cellStyle name="Total" xfId="82"/>
    <cellStyle name="Vérification" xfId="83"/>
    <cellStyle name="Vidange à faire" xfId="84"/>
    <cellStyle name="Vidange à prévoir" xfId="85"/>
    <cellStyle name="Warning Text" xfId="86"/>
  </cellStyles>
  <dxfs count="12">
    <dxf>
      <font>
        <b val="0"/>
        <color indexed="9"/>
      </font>
      <fill>
        <patternFill patternType="solid">
          <fgColor indexed="25"/>
          <bgColor indexed="10"/>
        </patternFill>
      </fill>
    </dxf>
    <dxf>
      <font>
        <b val="0"/>
        <i val="0"/>
        <u val="none"/>
        <strike val="0"/>
        <sz val="10"/>
        <color indexed="9"/>
      </font>
      <fill>
        <patternFill patternType="solid">
          <fgColor indexed="55"/>
          <bgColor indexed="24"/>
        </patternFill>
      </fill>
    </dxf>
    <dxf>
      <font>
        <b val="0"/>
        <i val="0"/>
        <u val="none"/>
        <strike val="0"/>
        <sz val="10"/>
        <color indexed="9"/>
      </font>
      <fill>
        <patternFill patternType="solid">
          <fgColor indexed="55"/>
          <bgColor indexed="24"/>
        </patternFill>
      </fill>
    </dxf>
    <dxf>
      <fill>
        <patternFill patternType="solid">
          <fgColor indexed="47"/>
          <bgColor indexed="31"/>
        </patternFill>
      </fill>
    </dxf>
    <dxf>
      <font>
        <b/>
        <i val="0"/>
        <sz val="20"/>
        <color indexed="9"/>
      </font>
      <fill>
        <patternFill patternType="solid">
          <fgColor indexed="55"/>
          <bgColor indexed="24"/>
        </patternFill>
      </fill>
    </dxf>
    <dxf>
      <font>
        <b/>
        <i val="0"/>
        <sz val="20"/>
        <color indexed="9"/>
      </font>
      <fill>
        <patternFill patternType="solid">
          <fgColor indexed="53"/>
          <bgColor indexed="25"/>
        </patternFill>
      </fill>
    </dxf>
    <dxf>
      <font>
        <b val="0"/>
        <color indexed="9"/>
      </font>
      <fill>
        <patternFill patternType="solid">
          <fgColor indexed="25"/>
          <bgColor indexed="10"/>
        </patternFill>
      </fill>
    </dxf>
    <dxf>
      <fill>
        <patternFill patternType="solid">
          <fgColor indexed="47"/>
          <bgColor indexed="31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9"/>
      </font>
      <fill>
        <patternFill patternType="solid">
          <fgColor indexed="25"/>
          <bgColor indexed="10"/>
        </patternFill>
      </fill>
    </dxf>
    <dxf>
      <font>
        <b val="0"/>
        <color indexed="9"/>
      </font>
    </dxf>
    <dxf>
      <font>
        <b/>
        <i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CC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0"/>
  <sheetViews>
    <sheetView tabSelected="1" zoomScaleSheetLayoutView="90" zoomScalePageLayoutView="0" workbookViewId="0" topLeftCell="A1">
      <selection activeCell="G11" sqref="G11"/>
    </sheetView>
  </sheetViews>
  <sheetFormatPr defaultColWidth="11.421875" defaultRowHeight="12.75"/>
  <cols>
    <col min="1" max="1" width="4.00390625" style="11" customWidth="1"/>
    <col min="2" max="2" width="13.8515625" style="0" customWidth="1"/>
    <col min="3" max="3" width="15.7109375" style="0" customWidth="1"/>
    <col min="5" max="5" width="11.421875" style="0" hidden="1" customWidth="1"/>
    <col min="6" max="6" width="14.57421875" style="0" customWidth="1"/>
    <col min="7" max="7" width="29.7109375" style="0" bestFit="1" customWidth="1"/>
    <col min="8" max="9" width="11.421875" style="12" hidden="1" customWidth="1"/>
    <col min="10" max="10" width="15.7109375" style="0" customWidth="1"/>
    <col min="11" max="12" width="11.421875" style="0" hidden="1" customWidth="1"/>
    <col min="13" max="13" width="3.28125" style="11" customWidth="1"/>
    <col min="14" max="14" width="12.140625" style="0" customWidth="1"/>
    <col min="15" max="15" width="6.00390625" style="0" customWidth="1"/>
    <col min="16" max="16" width="8.8515625" style="0" customWidth="1"/>
    <col min="17" max="17" width="4.140625" style="11" customWidth="1"/>
  </cols>
  <sheetData>
    <row r="1" spans="8:9" s="11" customFormat="1" ht="12.75">
      <c r="H1" s="13"/>
      <c r="I1" s="13"/>
    </row>
    <row r="2" spans="2:16" ht="32.25" customHeight="1">
      <c r="B2" s="7">
        <f>IF(K62&gt;(Données!B4-Données!B5),IF(K62&gt;Données!B4,"Vidange à faire","Vidange à prévoir"),"")</f>
      </c>
      <c r="C2" s="7"/>
      <c r="D2" s="7"/>
      <c r="E2" s="7"/>
      <c r="F2" s="7"/>
      <c r="G2" s="7"/>
      <c r="H2" s="7"/>
      <c r="I2" s="7"/>
      <c r="J2" s="7"/>
      <c r="K2" s="7"/>
      <c r="L2" s="14"/>
      <c r="N2" s="11"/>
      <c r="O2" s="11"/>
      <c r="P2" s="11"/>
    </row>
    <row r="3" spans="8:9" s="11" customFormat="1" ht="12.75">
      <c r="H3" s="13"/>
      <c r="I3" s="13"/>
    </row>
    <row r="4" spans="2:16" ht="19.5" customHeight="1">
      <c r="B4" s="15" t="s">
        <v>0</v>
      </c>
      <c r="C4" s="15" t="s">
        <v>1</v>
      </c>
      <c r="D4" s="15" t="s">
        <v>2</v>
      </c>
      <c r="E4" s="15"/>
      <c r="F4" s="15" t="s">
        <v>3</v>
      </c>
      <c r="G4" s="16" t="s">
        <v>4</v>
      </c>
      <c r="H4" s="17"/>
      <c r="I4" s="17"/>
      <c r="J4" s="15" t="s">
        <v>5</v>
      </c>
      <c r="K4" s="15"/>
      <c r="L4" s="15" t="s">
        <v>6</v>
      </c>
      <c r="M4" s="18"/>
      <c r="N4" s="6" t="s">
        <v>7</v>
      </c>
      <c r="O4" s="6"/>
      <c r="P4" s="6"/>
    </row>
    <row r="5" spans="2:16" ht="15" customHeight="1">
      <c r="B5" s="19"/>
      <c r="C5" s="20"/>
      <c r="D5" s="21"/>
      <c r="E5" s="22">
        <f>IF(D5&lt;&gt;0,0,1)</f>
        <v>1</v>
      </c>
      <c r="F5" s="23"/>
      <c r="G5" s="24"/>
      <c r="H5" s="25">
        <f>IF(G5=Données!$A$15,B5+730,IF(G5=Données!$A$13,B5+60,IF(G5=Données!$A$14,I4+730,"")))</f>
      </c>
      <c r="I5" s="56">
        <f>IF(G5=Données!$A$13,H5-60,(IF(((I4&lt;&gt;0)*AND(G5&lt;&gt;Données!$A$14)),I4,"")))</f>
      </c>
      <c r="J5" s="26"/>
      <c r="K5" s="26">
        <f>Données!B4-Données!B5</f>
        <v>6000</v>
      </c>
      <c r="L5" s="27">
        <f ca="1">TODAY()</f>
        <v>40365</v>
      </c>
      <c r="M5" s="28"/>
      <c r="N5" s="5">
        <f>IF((SUM(F5:F61))=0,"",AVERAGE(F6:F61))</f>
      </c>
      <c r="O5" s="3" t="s">
        <v>8</v>
      </c>
      <c r="P5" s="3"/>
    </row>
    <row r="6" spans="2:16" ht="15" customHeight="1">
      <c r="B6" s="29"/>
      <c r="C6" s="30"/>
      <c r="D6" s="31"/>
      <c r="E6" s="32">
        <f aca="true" t="shared" si="0" ref="E6:E37">IF(D6&lt;&gt;0,0,E5+1)</f>
        <v>2</v>
      </c>
      <c r="F6" s="33">
        <f aca="true" ca="1" t="shared" si="1" ref="F6:F61">IF(D6=0,"",(IF(D5&lt;&gt;0,((D6/(C6-C5))*100),(IF((OFFSET(D5,-E5,0))="Volume","",(((D6))/(C6-(OFFSET(C5,-E5,0))))*100)))))</f>
      </c>
      <c r="G6" s="24"/>
      <c r="H6" s="25">
        <f>IF(G6=Données!$A$15,B6+730,IF(G6=Données!$A$13,B6+60,IF(G6=Données!$A$14,I5+730,"")))</f>
      </c>
      <c r="I6" s="56">
        <f>IF(G6=Données!$A$13,H6-60,(IF(((I5&lt;&gt;0)*AND(G6&lt;&gt;Données!$A$14)),I5,"")))</f>
      </c>
      <c r="J6" s="34">
        <f>IF(C6="","",(IF(OR(G6=Données!$A$9,G6=Données!$A$10,G6=Données!$A$11,G6=Données!$A$12),0,J5+(C6-$C$5)-(C5-$C$5))))</f>
      </c>
      <c r="K6" s="34">
        <f aca="true" t="shared" si="2" ref="K6:K21">IF(J7="",J6,0)</f>
      </c>
      <c r="L6" s="34">
        <f>Données!B7</f>
        <v>60</v>
      </c>
      <c r="M6" s="28"/>
      <c r="N6" s="5"/>
      <c r="O6" s="3"/>
      <c r="P6" s="3"/>
    </row>
    <row r="7" spans="2:16" ht="15" customHeight="1">
      <c r="B7" s="29"/>
      <c r="C7" s="30"/>
      <c r="D7" s="31"/>
      <c r="E7" s="32">
        <f t="shared" si="0"/>
        <v>3</v>
      </c>
      <c r="F7" s="33">
        <f ca="1" t="shared" si="1"/>
      </c>
      <c r="G7" s="24"/>
      <c r="H7" s="25">
        <f>IF(G7=Données!$A$15,B7+730,IF(G7=Données!$A$13,B7+60,IF(G7=Données!$A$14,I6+730,"")))</f>
      </c>
      <c r="I7" s="56">
        <f>IF(G7=Données!$A$13,H7-60,(IF(((I6&lt;&gt;0)*AND(G7&lt;&gt;Données!$A$14)),I6,"")))</f>
      </c>
      <c r="J7" s="34">
        <f>IF(C7="","",(IF(OR(G7=Données!$A$9,G7=Données!$A$10,G7=Données!$A$11,G7=Données!$A$12),0,J6+(C7-$C$5)-(C6-$C$5))))</f>
      </c>
      <c r="K7" s="34">
        <f t="shared" si="2"/>
      </c>
      <c r="L7" s="34"/>
      <c r="M7" s="28"/>
      <c r="N7" s="35"/>
      <c r="O7" s="35"/>
      <c r="P7" s="35"/>
    </row>
    <row r="8" spans="2:16" ht="15" customHeight="1">
      <c r="B8" s="29"/>
      <c r="C8" s="30"/>
      <c r="D8" s="31"/>
      <c r="E8" s="32">
        <f t="shared" si="0"/>
        <v>4</v>
      </c>
      <c r="F8" s="33">
        <f ca="1" t="shared" si="1"/>
      </c>
      <c r="G8" s="24"/>
      <c r="H8" s="25">
        <f>IF(G8=Données!$A$15,B8+730,IF(G8=Données!$A$13,B8+60,IF(G8=Données!$A$14,I7+730,"")))</f>
      </c>
      <c r="I8" s="56">
        <f>IF(G8=Données!$A$13,H8-60,(IF(((I7&lt;&gt;0)*AND(G8&lt;&gt;Données!$A$14)),I7,"")))</f>
      </c>
      <c r="J8" s="34">
        <f>IF(C8="","",(IF(OR(G8=Données!$A$9,G8=Données!$A$10,G8=Données!$A$11,G8=Données!$A$12),0,J7+(C8-$C$5)-(C7-$C$5))))</f>
      </c>
      <c r="K8" s="34">
        <f t="shared" si="2"/>
      </c>
      <c r="L8" s="34"/>
      <c r="M8" s="28"/>
      <c r="N8" s="10" t="s">
        <v>10</v>
      </c>
      <c r="O8" s="10"/>
      <c r="P8" s="10"/>
    </row>
    <row r="9" spans="2:16" ht="15" customHeight="1">
      <c r="B9" s="29"/>
      <c r="C9" s="30"/>
      <c r="D9" s="31"/>
      <c r="E9" s="32">
        <f t="shared" si="0"/>
        <v>5</v>
      </c>
      <c r="F9" s="33">
        <f ca="1" t="shared" si="1"/>
      </c>
      <c r="G9" s="24"/>
      <c r="H9" s="25">
        <f>IF(G9=Données!$A$15,B9+730,IF(G9=Données!$A$13,B9+60,IF(G9=Données!$A$14,I8+730,"")))</f>
      </c>
      <c r="I9" s="56">
        <f>IF(G9=Données!$A$13,H9-60,(IF(((I8&lt;&gt;0)*AND(G9&lt;&gt;Données!$A$14)),I8,"")))</f>
      </c>
      <c r="J9" s="34">
        <f>IF(C9="","",(IF(OR(G9=Données!$A$9,G9=Données!$A$10,G9=Données!$A$11,G9=Données!$A$12),0,J8+(C9-$C$5)-(C8-$C$5))))</f>
      </c>
      <c r="K9" s="34">
        <f t="shared" si="2"/>
      </c>
      <c r="L9" s="34"/>
      <c r="M9" s="28"/>
      <c r="N9" s="10"/>
      <c r="O9" s="10"/>
      <c r="P9" s="10"/>
    </row>
    <row r="10" spans="2:16" ht="15" customHeight="1">
      <c r="B10" s="29"/>
      <c r="C10" s="30"/>
      <c r="D10" s="31"/>
      <c r="E10" s="32">
        <f t="shared" si="0"/>
        <v>6</v>
      </c>
      <c r="F10" s="33">
        <f ca="1" t="shared" si="1"/>
      </c>
      <c r="G10" s="24"/>
      <c r="H10" s="25">
        <f>IF(G10=Données!$A$15,B10+730,IF(G10=Données!$A$13,B10+60,IF(G10=Données!$A$14,I9+730,"")))</f>
      </c>
      <c r="I10" s="56">
        <f>IF(G10=Données!$A$13,H10-60,(IF(((I9&lt;&gt;0)*AND(G10&lt;&gt;Données!$A$14)),I9,"")))</f>
      </c>
      <c r="J10" s="34">
        <f>IF(C10="","",(IF(OR(G10=Données!$A$9,G10=Données!$A$10,G10=Données!$A$11,G10=Données!$A$12),0,J9+(C10-$C$5)-(C9-$C$5))))</f>
      </c>
      <c r="K10" s="34">
        <f t="shared" si="2"/>
      </c>
      <c r="L10" s="34"/>
      <c r="M10" s="28"/>
      <c r="N10" s="4">
        <f>MAX(C5:C61)-$C$5</f>
        <v>0</v>
      </c>
      <c r="O10" s="4"/>
      <c r="P10" s="9" t="s">
        <v>11</v>
      </c>
    </row>
    <row r="11" spans="2:16" ht="15" customHeight="1">
      <c r="B11" s="29"/>
      <c r="C11" s="30"/>
      <c r="D11" s="31"/>
      <c r="E11" s="32">
        <f t="shared" si="0"/>
        <v>7</v>
      </c>
      <c r="F11" s="33">
        <f ca="1" t="shared" si="1"/>
      </c>
      <c r="G11" s="24"/>
      <c r="H11" s="25">
        <f>IF(G11=Données!$A$15,B11+730,IF(G11=Données!$A$13,B11+60,IF(G11=Données!$A$14,I10+730,"")))</f>
      </c>
      <c r="I11" s="56">
        <f>IF(G11=Données!$A$13,H11-60,(IF(((I10&lt;&gt;0)*AND(G11&lt;&gt;Données!$A$14)),I10,"")))</f>
      </c>
      <c r="J11" s="34">
        <f>IF(C11="","",(IF(OR(G11=Données!$A$9,G11=Données!$A$10,G11=Données!$A$11,G11=Données!$A$12),0,J10+(C11-$C$5)-(C10-$C$5))))</f>
      </c>
      <c r="K11" s="34">
        <f t="shared" si="2"/>
      </c>
      <c r="L11" s="34"/>
      <c r="M11" s="28"/>
      <c r="N11" s="4"/>
      <c r="O11" s="4"/>
      <c r="P11" s="9"/>
    </row>
    <row r="12" spans="2:16" ht="15" customHeight="1">
      <c r="B12" s="29"/>
      <c r="C12" s="30"/>
      <c r="D12" s="31"/>
      <c r="E12" s="32">
        <f t="shared" si="0"/>
        <v>8</v>
      </c>
      <c r="F12" s="33">
        <f ca="1" t="shared" si="1"/>
      </c>
      <c r="G12" s="24"/>
      <c r="H12" s="25">
        <f>IF(G12=Données!$A$15,B12+730,IF(G12=Données!$A$13,B12+60,IF(G12=Données!$A$14,I11+730,"")))</f>
      </c>
      <c r="I12" s="56">
        <f>IF(G12=Données!$A$13,H12-60,(IF(((I11&lt;&gt;0)*AND(G12&lt;&gt;Données!$A$14)),I11,"")))</f>
      </c>
      <c r="J12" s="34">
        <f>IF(C12="","",(IF(OR(G12=Données!$A$9,G12=Données!$A$10,G12=Données!$A$11,G12=Données!$A$12),0,J11+(C12-$C$5)-(C11-$C$5))))</f>
      </c>
      <c r="K12" s="34">
        <f t="shared" si="2"/>
      </c>
      <c r="L12" s="34"/>
      <c r="M12" s="28"/>
      <c r="N12" s="35"/>
      <c r="O12" s="35"/>
      <c r="P12" s="35"/>
    </row>
    <row r="13" spans="2:16" ht="15" customHeight="1">
      <c r="B13" s="29"/>
      <c r="C13" s="30"/>
      <c r="D13" s="31"/>
      <c r="E13" s="32">
        <f t="shared" si="0"/>
        <v>9</v>
      </c>
      <c r="F13" s="33">
        <f ca="1" t="shared" si="1"/>
      </c>
      <c r="G13" s="24"/>
      <c r="H13" s="25">
        <f>IF(G13=Données!$A$15,B13+730,IF(G13=Données!$A$13,B13+60,IF(G13=Données!$A$14,I12+730,"")))</f>
      </c>
      <c r="I13" s="56">
        <f>IF(G13=Données!$A$13,H13-60,(IF(((I12&lt;&gt;0)*AND(G13&lt;&gt;Données!$A$14)),I12,"")))</f>
      </c>
      <c r="J13" s="34">
        <f>IF(C13="","",(IF(OR(G13=Données!$A$9,G13=Données!$A$10,G13=Données!$A$11,G13=Données!$A$12),0,J12+(C13-$C$5)-(C12-$C$5))))</f>
      </c>
      <c r="K13" s="34">
        <f t="shared" si="2"/>
      </c>
      <c r="L13" s="34"/>
      <c r="M13" s="28"/>
      <c r="N13" s="2" t="s">
        <v>12</v>
      </c>
      <c r="O13" s="2"/>
      <c r="P13" s="2"/>
    </row>
    <row r="14" spans="2:16" ht="15" customHeight="1">
      <c r="B14" s="29"/>
      <c r="C14" s="30"/>
      <c r="D14" s="31"/>
      <c r="E14" s="32">
        <f t="shared" si="0"/>
        <v>10</v>
      </c>
      <c r="F14" s="33">
        <f ca="1" t="shared" si="1"/>
      </c>
      <c r="G14" s="24"/>
      <c r="H14" s="25">
        <f>IF(G14=Données!$A$15,B14+730,IF(G14=Données!$A$13,B14+60,IF(G14=Données!$A$14,I13+730,"")))</f>
      </c>
      <c r="I14" s="56">
        <f>IF(G14=Données!$A$13,H14-60,(IF(((I13&lt;&gt;0)*AND(G14&lt;&gt;Données!$A$14)),I13,"")))</f>
      </c>
      <c r="J14" s="34">
        <f>IF(C14="","",(IF(OR(G14=Données!$A$9,G14=Données!$A$10,G14=Données!$A$11,G14=Données!$A$12),0,J13+(C14-$C$5)-(C13-$C$5))))</f>
      </c>
      <c r="K14" s="34">
        <f t="shared" si="2"/>
      </c>
      <c r="L14" s="34"/>
      <c r="M14" s="28"/>
      <c r="N14" s="2"/>
      <c r="O14" s="2"/>
      <c r="P14" s="2"/>
    </row>
    <row r="15" spans="2:16" ht="15" customHeight="1">
      <c r="B15" s="29"/>
      <c r="C15" s="30"/>
      <c r="D15" s="31"/>
      <c r="E15" s="32">
        <f t="shared" si="0"/>
        <v>11</v>
      </c>
      <c r="F15" s="33">
        <f ca="1" t="shared" si="1"/>
      </c>
      <c r="G15" s="24"/>
      <c r="H15" s="25">
        <f>IF(G15=Données!$A$15,B15+730,IF(G15=Données!$A$13,B15+60,IF(G15=Données!$A$14,I14+730,"")))</f>
      </c>
      <c r="I15" s="56">
        <f>IF(G15=Données!$A$13,H15-60,(IF(((I14&lt;&gt;0)*AND(G15&lt;&gt;Données!$A$14)),I14,"")))</f>
      </c>
      <c r="J15" s="34">
        <f>IF(C15="","",(IF(OR(G15=Données!$A$9,G15=Données!$A$10,G15=Données!$A$11,G15=Données!$A$12),0,J14+(C15-$C$5)-(C14-$C$5))))</f>
      </c>
      <c r="K15" s="34">
        <f t="shared" si="2"/>
      </c>
      <c r="L15" s="34"/>
      <c r="M15" s="28"/>
      <c r="N15" s="8">
        <f>IF(H62="","",H62)</f>
      </c>
      <c r="O15" s="8"/>
      <c r="P15" s="8"/>
    </row>
    <row r="16" spans="2:16" ht="15" customHeight="1">
      <c r="B16" s="29"/>
      <c r="C16" s="30"/>
      <c r="D16" s="31"/>
      <c r="E16" s="32">
        <f t="shared" si="0"/>
        <v>12</v>
      </c>
      <c r="F16" s="33">
        <f ca="1" t="shared" si="1"/>
      </c>
      <c r="G16" s="24"/>
      <c r="H16" s="25">
        <f>IF(G16=Données!$A$15,B16+730,IF(G16=Données!$A$13,B16+60,IF(G16=Données!$A$14,I15+730,"")))</f>
      </c>
      <c r="I16" s="56">
        <f>IF(G16=Données!$A$13,H16-60,(IF(((I15&lt;&gt;0)*AND(G16&lt;&gt;Données!$A$14)),I15,"")))</f>
      </c>
      <c r="J16" s="34">
        <f>IF(C16="","",(IF(OR(G16=Données!$A$9,G16=Données!$A$10,G16=Données!$A$11,G16=Données!$A$12),0,J15+(C16-$C$5)-(C15-$C$5))))</f>
      </c>
      <c r="K16" s="34">
        <f t="shared" si="2"/>
      </c>
      <c r="L16" s="34"/>
      <c r="M16" s="28"/>
      <c r="N16" s="8"/>
      <c r="O16" s="8"/>
      <c r="P16" s="8"/>
    </row>
    <row r="17" spans="2:19" ht="15" customHeight="1">
      <c r="B17" s="29"/>
      <c r="C17" s="30"/>
      <c r="D17" s="31"/>
      <c r="E17" s="32">
        <f t="shared" si="0"/>
        <v>13</v>
      </c>
      <c r="F17" s="33">
        <f ca="1" t="shared" si="1"/>
      </c>
      <c r="G17" s="24"/>
      <c r="H17" s="25">
        <f>IF(G17=Données!$A$15,B17+730,IF(G17=Données!$A$13,B17+60,IF(G17=Données!$A$14,I16+730,"")))</f>
      </c>
      <c r="I17" s="56">
        <f>IF(G17=Données!$A$13,H17-60,(IF(((I16&lt;&gt;0)*AND(G17&lt;&gt;Données!$A$14)),I16,"")))</f>
      </c>
      <c r="J17" s="34">
        <f>IF(C17="","",(IF(OR(G17=Données!$A$9,G17=Données!$A$10,G17=Données!$A$11,G17=Données!$A$12),0,J16+(C17-$C$5)-(C16-$C$5))))</f>
      </c>
      <c r="K17" s="34">
        <f t="shared" si="2"/>
      </c>
      <c r="L17" s="34"/>
      <c r="M17" s="28"/>
      <c r="N17" s="11"/>
      <c r="O17" s="36"/>
      <c r="P17" s="36"/>
      <c r="R17" s="11"/>
      <c r="S17" s="11"/>
    </row>
    <row r="18" spans="2:19" ht="15" customHeight="1">
      <c r="B18" s="29"/>
      <c r="C18" s="30"/>
      <c r="D18" s="31"/>
      <c r="E18" s="32">
        <f t="shared" si="0"/>
        <v>14</v>
      </c>
      <c r="F18" s="33">
        <f ca="1" t="shared" si="1"/>
      </c>
      <c r="G18" s="24"/>
      <c r="H18" s="25">
        <f>IF(G18=Données!$A$15,B18+730,IF(G18=Données!$A$13,B18+60,IF(G18=Données!$A$14,I17+730,"")))</f>
      </c>
      <c r="I18" s="56">
        <f>IF(G18=Données!$A$13,H18-60,(IF(((I17&lt;&gt;0)*AND(G18&lt;&gt;Données!$A$14)),I17,"")))</f>
      </c>
      <c r="J18" s="34">
        <f>IF(C18="","",(IF(OR(G18=Données!$A$9,G18=Données!$A$10,G18=Données!$A$11,G18=Données!$A$12),0,J17+(C18-$C$5)-(C17-$C$5))))</f>
      </c>
      <c r="K18" s="34">
        <f t="shared" si="2"/>
      </c>
      <c r="L18" s="34"/>
      <c r="M18" s="28"/>
      <c r="N18" s="11"/>
      <c r="O18" s="11"/>
      <c r="P18" s="11"/>
      <c r="R18" s="11"/>
      <c r="S18" s="11"/>
    </row>
    <row r="19" spans="2:19" ht="15" customHeight="1">
      <c r="B19" s="29"/>
      <c r="C19" s="30"/>
      <c r="D19" s="31"/>
      <c r="E19" s="32">
        <f t="shared" si="0"/>
        <v>15</v>
      </c>
      <c r="F19" s="33">
        <f ca="1" t="shared" si="1"/>
      </c>
      <c r="G19" s="24"/>
      <c r="H19" s="25">
        <f>IF(G19=Données!$A$15,B19+730,IF(G19=Données!$A$13,B19+60,IF(G19=Données!$A$14,I18+730,"")))</f>
      </c>
      <c r="I19" s="56">
        <f>IF(G19=Données!$A$13,H19-60,(IF(((I18&lt;&gt;0)*AND(G19&lt;&gt;Données!$A$14)),I18,"")))</f>
      </c>
      <c r="J19" s="34">
        <f>IF(C19="","",(IF(OR(G19=Données!$A$9,G19=Données!$A$10,G19=Données!$A$11,G19=Données!$A$12),0,J18+(C19-$C$5)-(C18-$C$5))))</f>
      </c>
      <c r="K19" s="34">
        <f t="shared" si="2"/>
      </c>
      <c r="L19" s="34"/>
      <c r="M19" s="28"/>
      <c r="N19" s="11"/>
      <c r="O19" s="37"/>
      <c r="P19" s="37"/>
      <c r="R19" s="11"/>
      <c r="S19" s="11"/>
    </row>
    <row r="20" spans="2:19" ht="15" customHeight="1">
      <c r="B20" s="29"/>
      <c r="C20" s="30"/>
      <c r="D20" s="31"/>
      <c r="E20" s="32">
        <f t="shared" si="0"/>
        <v>16</v>
      </c>
      <c r="F20" s="33">
        <f ca="1" t="shared" si="1"/>
      </c>
      <c r="G20" s="24"/>
      <c r="H20" s="25">
        <f>IF(G20=Données!$A$15,B20+730,IF(G20=Données!$A$13,B20+60,IF(G20=Données!$A$14,I19+730,"")))</f>
      </c>
      <c r="I20" s="56">
        <f>IF(G20=Données!$A$13,H20-60,(IF(((I19&lt;&gt;0)*AND(G20&lt;&gt;Données!$A$14)),I19,"")))</f>
      </c>
      <c r="J20" s="34">
        <f>IF(C20="","",(IF(OR(G20=Données!$A$9,G20=Données!$A$10,G20=Données!$A$11,G20=Données!$A$12),0,J19+(C20-$C$5)-(C19-$C$5))))</f>
      </c>
      <c r="K20" s="34">
        <f t="shared" si="2"/>
      </c>
      <c r="L20" s="34"/>
      <c r="M20" s="28"/>
      <c r="N20" s="11"/>
      <c r="O20" s="38"/>
      <c r="P20" s="38"/>
      <c r="Q20" s="39"/>
      <c r="R20" s="11"/>
      <c r="S20" s="11"/>
    </row>
    <row r="21" spans="2:19" ht="15" customHeight="1">
      <c r="B21" s="29"/>
      <c r="C21" s="30"/>
      <c r="D21" s="31"/>
      <c r="E21" s="32">
        <f t="shared" si="0"/>
        <v>17</v>
      </c>
      <c r="F21" s="33">
        <f ca="1" t="shared" si="1"/>
      </c>
      <c r="G21" s="24"/>
      <c r="H21" s="25">
        <f>IF(G21=Données!$A$15,B21+730,IF(G21=Données!$A$13,B21+60,IF(G21=Données!$A$14,I20+730,"")))</f>
      </c>
      <c r="I21" s="56">
        <f>IF(G21=Données!$A$13,H21-60,(IF(((I20&lt;&gt;0)*AND(G21&lt;&gt;Données!$A$14)),I20,"")))</f>
      </c>
      <c r="J21" s="34">
        <f>IF(C21="","",(IF(OR(G21=Données!$A$9,G21=Données!$A$10,G21=Données!$A$11,G21=Données!$A$12),0,J20+(C21-$C$5)-(C20-$C$5))))</f>
      </c>
      <c r="K21" s="34">
        <f t="shared" si="2"/>
      </c>
      <c r="L21" s="34"/>
      <c r="M21" s="28"/>
      <c r="N21" s="11"/>
      <c r="O21" s="11"/>
      <c r="P21" s="54"/>
      <c r="Q21" s="39"/>
      <c r="R21" s="55"/>
      <c r="S21" s="11"/>
    </row>
    <row r="22" spans="2:19" ht="15" customHeight="1">
      <c r="B22" s="29"/>
      <c r="C22" s="30"/>
      <c r="D22" s="31"/>
      <c r="E22" s="32">
        <f t="shared" si="0"/>
        <v>18</v>
      </c>
      <c r="F22" s="33">
        <f ca="1" t="shared" si="1"/>
      </c>
      <c r="G22" s="24"/>
      <c r="H22" s="25">
        <f>IF(G22=Données!$A$15,B22+730,IF(G22=Données!$A$13,B22+60,IF(G22=Données!$A$14,I21+730,"")))</f>
      </c>
      <c r="I22" s="56">
        <f>IF(G22=Données!$A$13,H22-60,(IF(((I21&lt;&gt;0)*AND(G22&lt;&gt;Données!$A$14)),I21,"")))</f>
      </c>
      <c r="J22" s="34">
        <f>IF(C22="","",(IF(OR(G22=Données!$A$9,G22=Données!$A$10,G22=Données!$A$11,G22=Données!$A$12),0,J21+(C22-$C$5)-(C21-$C$5))))</f>
      </c>
      <c r="K22" s="34"/>
      <c r="L22" s="34"/>
      <c r="M22" s="28"/>
      <c r="N22" s="11"/>
      <c r="O22" s="40"/>
      <c r="P22" s="40"/>
      <c r="Q22" s="39"/>
      <c r="R22" s="11"/>
      <c r="S22" s="11"/>
    </row>
    <row r="23" spans="2:19" ht="15" customHeight="1">
      <c r="B23" s="29"/>
      <c r="C23" s="30"/>
      <c r="D23" s="31"/>
      <c r="E23" s="32">
        <f t="shared" si="0"/>
        <v>19</v>
      </c>
      <c r="F23" s="33">
        <f ca="1" t="shared" si="1"/>
      </c>
      <c r="G23" s="24"/>
      <c r="H23" s="25">
        <f>IF(G23=Données!$A$15,B23+730,IF(G23=Données!$A$13,B23+60,IF(G23=Données!$A$14,I22+730,"")))</f>
      </c>
      <c r="I23" s="56">
        <f>IF(G23=Données!$A$13,H23-60,(IF(((I22&lt;&gt;0)*AND(G23&lt;&gt;Données!$A$14)),I22,"")))</f>
      </c>
      <c r="J23" s="34">
        <f>IF(C23="","",(IF(OR(G23=Données!$A$9,G23=Données!$A$10,G23=Données!$A$11,G23=Données!$A$12),0,J22+(C23-$C$5)-(C22-$C$5))))</f>
      </c>
      <c r="K23" s="34"/>
      <c r="L23" s="34"/>
      <c r="M23" s="28"/>
      <c r="N23" s="11"/>
      <c r="O23" s="11"/>
      <c r="P23" s="11"/>
      <c r="Q23" s="39"/>
      <c r="R23" s="11"/>
      <c r="S23" s="11"/>
    </row>
    <row r="24" spans="2:19" ht="15" customHeight="1">
      <c r="B24" s="29"/>
      <c r="C24" s="30"/>
      <c r="D24" s="31"/>
      <c r="E24" s="32">
        <f t="shared" si="0"/>
        <v>20</v>
      </c>
      <c r="F24" s="33">
        <f ca="1" t="shared" si="1"/>
      </c>
      <c r="G24" s="24"/>
      <c r="H24" s="25">
        <f>IF(G24=Données!$A$15,B24+730,IF(G24=Données!$A$13,B24+60,IF(G24=Données!$A$14,I23+730,"")))</f>
      </c>
      <c r="I24" s="56">
        <f>IF(G24=Données!$A$13,H24-60,(IF(((I23&lt;&gt;0)*AND(G24&lt;&gt;Données!$A$14)),I23,"")))</f>
      </c>
      <c r="J24" s="34">
        <f>IF(C24="","",(IF(OR(G24=Données!$A$9,G24=Données!$A$10,G24=Données!$A$11,G24=Données!$A$12),0,J23+(C24-$C$5)-(C23-$C$5))))</f>
      </c>
      <c r="K24" s="34"/>
      <c r="L24" s="34"/>
      <c r="M24" s="28"/>
      <c r="N24" s="39"/>
      <c r="O24" s="39"/>
      <c r="P24" s="39"/>
      <c r="Q24" s="39"/>
      <c r="R24" s="11"/>
      <c r="S24" s="11"/>
    </row>
    <row r="25" spans="2:19" ht="15" customHeight="1">
      <c r="B25" s="29"/>
      <c r="C25" s="30"/>
      <c r="D25" s="31"/>
      <c r="E25" s="32">
        <f t="shared" si="0"/>
        <v>21</v>
      </c>
      <c r="F25" s="33">
        <f ca="1" t="shared" si="1"/>
      </c>
      <c r="G25" s="24"/>
      <c r="H25" s="25">
        <f>IF(G25=Données!$A$15,B25+730,IF(G25=Données!$A$13,B25+60,IF(G25=Données!$A$14,I24+730,"")))</f>
      </c>
      <c r="I25" s="56">
        <f>IF(G25=Données!$A$13,H25-60,(IF(((I24&lt;&gt;0)*AND(G25&lt;&gt;Données!$A$14)),I24,"")))</f>
      </c>
      <c r="J25" s="34">
        <f>IF(C25="","",(IF(OR(G25=Données!$A$9,G25=Données!$A$10,G25=Données!$A$11,G25=Données!$A$12),0,J24+(C25-$C$5)-(C24-$C$5))))</f>
      </c>
      <c r="K25" s="34"/>
      <c r="L25" s="34"/>
      <c r="M25" s="28"/>
      <c r="N25" s="39"/>
      <c r="O25" s="39"/>
      <c r="P25" s="41"/>
      <c r="Q25" s="39"/>
      <c r="R25" s="11"/>
      <c r="S25" s="11"/>
    </row>
    <row r="26" spans="2:19" ht="15" customHeight="1">
      <c r="B26" s="29"/>
      <c r="C26" s="30"/>
      <c r="D26" s="31"/>
      <c r="E26" s="32">
        <f t="shared" si="0"/>
        <v>22</v>
      </c>
      <c r="F26" s="33">
        <f ca="1" t="shared" si="1"/>
      </c>
      <c r="G26" s="24"/>
      <c r="H26" s="25">
        <f>IF(G26=Données!$A$15,B26+730,IF(G26=Données!$A$13,B26+60,IF(G26=Données!$A$14,I25+730,"")))</f>
      </c>
      <c r="I26" s="56">
        <f>IF(G26=Données!$A$13,H26-60,(IF(((I25&lt;&gt;0)*AND(G26&lt;&gt;Données!$A$14)),I25,"")))</f>
      </c>
      <c r="J26" s="34">
        <f>IF(C26="","",(IF(OR(G26=Données!$A$9,G26=Données!$A$10,G26=Données!$A$11,G26=Données!$A$12),0,J25+(C26-$C$5)-(C25-$C$5))))</f>
      </c>
      <c r="K26" s="34"/>
      <c r="L26" s="34"/>
      <c r="M26" s="28"/>
      <c r="N26" s="39"/>
      <c r="O26" s="39"/>
      <c r="P26" s="41"/>
      <c r="Q26" s="39"/>
      <c r="R26" s="11"/>
      <c r="S26" s="11"/>
    </row>
    <row r="27" spans="2:19" ht="15" customHeight="1">
      <c r="B27" s="29"/>
      <c r="C27" s="30"/>
      <c r="D27" s="31"/>
      <c r="E27" s="32">
        <f t="shared" si="0"/>
        <v>23</v>
      </c>
      <c r="F27" s="33">
        <f ca="1" t="shared" si="1"/>
      </c>
      <c r="G27" s="24"/>
      <c r="H27" s="25">
        <f>IF(G27=Données!$A$15,B27+730,IF(G27=Données!$A$13,B27+60,IF(G27=Données!$A$14,I26+730,"")))</f>
      </c>
      <c r="I27" s="56">
        <f>IF(G27=Données!$A$13,H27-60,(IF(((I26&lt;&gt;0)*AND(G27&lt;&gt;Données!$A$14)),I26,"")))</f>
      </c>
      <c r="J27" s="34">
        <f>IF(C27="","",(IF(OR(G27=Données!$A$9,G27=Données!$A$10,G27=Données!$A$11,G27=Données!$A$12),0,J26+(C27-$C$5)-(C26-$C$5))))</f>
      </c>
      <c r="K27" s="34"/>
      <c r="L27" s="34"/>
      <c r="M27" s="28"/>
      <c r="N27" s="39"/>
      <c r="O27" s="39"/>
      <c r="P27" s="41"/>
      <c r="Q27" s="39"/>
      <c r="R27" s="11"/>
      <c r="S27" s="11"/>
    </row>
    <row r="28" spans="2:19" ht="15" customHeight="1">
      <c r="B28" s="29"/>
      <c r="C28" s="30"/>
      <c r="D28" s="31"/>
      <c r="E28" s="32">
        <f t="shared" si="0"/>
        <v>24</v>
      </c>
      <c r="F28" s="33">
        <f ca="1" t="shared" si="1"/>
      </c>
      <c r="G28" s="24"/>
      <c r="H28" s="25">
        <f>IF(G28=Données!$A$15,B28+730,IF(G28=Données!$A$13,B28+60,IF(G28=Données!$A$14,I27+730,"")))</f>
      </c>
      <c r="I28" s="56">
        <f>IF(G28=Données!$A$13,H28-60,(IF(((I27&lt;&gt;0)*AND(G28&lt;&gt;Données!$A$14)),I27,"")))</f>
      </c>
      <c r="J28" s="34">
        <f>IF(C28="","",(IF(OR(G28=Données!$A$9,G28=Données!$A$10,G28=Données!$A$11,G28=Données!$A$12),0,J27+(C28-$C$5)-(C27-$C$5))))</f>
      </c>
      <c r="K28" s="34"/>
      <c r="L28" s="34"/>
      <c r="M28" s="28"/>
      <c r="N28" s="39"/>
      <c r="O28" s="39"/>
      <c r="P28" s="41"/>
      <c r="Q28" s="39"/>
      <c r="R28" s="11"/>
      <c r="S28" s="11"/>
    </row>
    <row r="29" spans="2:19" ht="15" customHeight="1">
      <c r="B29" s="29"/>
      <c r="C29" s="30"/>
      <c r="D29" s="31"/>
      <c r="E29" s="32">
        <f t="shared" si="0"/>
        <v>25</v>
      </c>
      <c r="F29" s="33">
        <f ca="1" t="shared" si="1"/>
      </c>
      <c r="G29" s="24"/>
      <c r="H29" s="25">
        <f>IF(G29=Données!$A$15,B29+730,IF(G29=Données!$A$13,B29+60,IF(G29=Données!$A$14,I28+730,"")))</f>
      </c>
      <c r="I29" s="56">
        <f>IF(G29=Données!$A$13,H29-60,(IF(((I28&lt;&gt;0)*AND(G29&lt;&gt;Données!$A$14)),I28,"")))</f>
      </c>
      <c r="J29" s="34">
        <f>IF(C29="","",(IF(OR(G29=Données!$A$9,G29=Données!$A$10,G29=Données!$A$11,G29=Données!$A$12),0,J28+(C29-$C$5)-(C28-$C$5))))</f>
      </c>
      <c r="K29" s="34"/>
      <c r="L29" s="34"/>
      <c r="M29" s="28"/>
      <c r="N29" s="39"/>
      <c r="O29" s="39"/>
      <c r="P29" s="41"/>
      <c r="Q29" s="39"/>
      <c r="R29" s="11"/>
      <c r="S29" s="11"/>
    </row>
    <row r="30" spans="2:19" ht="15" customHeight="1">
      <c r="B30" s="29"/>
      <c r="C30" s="30"/>
      <c r="D30" s="31"/>
      <c r="E30" s="32">
        <f t="shared" si="0"/>
        <v>26</v>
      </c>
      <c r="F30" s="33">
        <f ca="1" t="shared" si="1"/>
      </c>
      <c r="G30" s="24"/>
      <c r="H30" s="25">
        <f>IF(G30=Données!$A$15,B30+730,IF(G30=Données!$A$13,B30+60,IF(G30=Données!$A$14,I29+730,"")))</f>
      </c>
      <c r="I30" s="56">
        <f>IF(G30=Données!$A$13,H30-60,(IF(((I29&lt;&gt;0)*AND(G30&lt;&gt;Données!$A$14)),I29,"")))</f>
      </c>
      <c r="J30" s="34">
        <f>IF(C30="","",(IF(OR(G30=Données!$A$9,G30=Données!$A$10,G30=Données!$A$11,G30=Données!$A$12),0,J29+(C30-$C$5)-(C29-$C$5))))</f>
      </c>
      <c r="K30" s="34"/>
      <c r="L30" s="34"/>
      <c r="M30" s="28"/>
      <c r="N30" s="39"/>
      <c r="O30" s="39"/>
      <c r="P30" s="41"/>
      <c r="Q30" s="39"/>
      <c r="R30" s="11"/>
      <c r="S30" s="11"/>
    </row>
    <row r="31" spans="2:19" ht="15" customHeight="1">
      <c r="B31" s="29"/>
      <c r="C31" s="30"/>
      <c r="D31" s="31"/>
      <c r="E31" s="32">
        <f t="shared" si="0"/>
        <v>27</v>
      </c>
      <c r="F31" s="33">
        <f ca="1" t="shared" si="1"/>
      </c>
      <c r="G31" s="24"/>
      <c r="H31" s="25">
        <f>IF(G31=Données!$A$15,B31+730,IF(G31=Données!$A$13,B31+60,IF(G31=Données!$A$14,I30+730,"")))</f>
      </c>
      <c r="I31" s="56">
        <f>IF(G31=Données!$A$13,H31-60,(IF(((I30&lt;&gt;0)*AND(G31&lt;&gt;Données!$A$14)),I30,"")))</f>
      </c>
      <c r="J31" s="34">
        <f>IF(C31="","",(IF(OR(G31=Données!$A$9,G31=Données!$A$10,G31=Données!$A$11,G31=Données!$A$12),0,J30+(C31-$C$5)-(C30-$C$5))))</f>
      </c>
      <c r="K31" s="34"/>
      <c r="L31" s="34"/>
      <c r="M31" s="28"/>
      <c r="N31" s="39"/>
      <c r="O31" s="39"/>
      <c r="P31" s="39"/>
      <c r="Q31" s="39"/>
      <c r="R31" s="11"/>
      <c r="S31" s="11"/>
    </row>
    <row r="32" spans="2:19" ht="15" customHeight="1">
      <c r="B32" s="29"/>
      <c r="C32" s="30"/>
      <c r="D32" s="31"/>
      <c r="E32" s="32">
        <f t="shared" si="0"/>
        <v>28</v>
      </c>
      <c r="F32" s="33">
        <f ca="1" t="shared" si="1"/>
      </c>
      <c r="G32" s="24"/>
      <c r="H32" s="25">
        <f>IF(G32=Données!$A$15,B32+730,IF(G32=Données!$A$13,B32+60,IF(G32=Données!$A$14,I31+730,"")))</f>
      </c>
      <c r="I32" s="56">
        <f>IF(G32=Données!$A$13,H32-60,(IF(((I31&lt;&gt;0)*AND(G32&lt;&gt;Données!$A$14)),I31,"")))</f>
      </c>
      <c r="J32" s="34">
        <f>IF(C32="","",(IF(OR(G32=Données!$A$9,G32=Données!$A$10,G32=Données!$A$11,G32=Données!$A$12),0,J31+(C32-$C$5)-(C31-$C$5))))</f>
      </c>
      <c r="K32" s="34"/>
      <c r="L32" s="34"/>
      <c r="M32" s="28"/>
      <c r="N32" s="42"/>
      <c r="O32" s="42"/>
      <c r="P32" s="39"/>
      <c r="R32" s="11"/>
      <c r="S32" s="11"/>
    </row>
    <row r="33" spans="2:19" ht="15" customHeight="1">
      <c r="B33" s="29"/>
      <c r="C33" s="30"/>
      <c r="D33" s="31"/>
      <c r="E33" s="32">
        <f t="shared" si="0"/>
        <v>29</v>
      </c>
      <c r="F33" s="33">
        <f ca="1" t="shared" si="1"/>
      </c>
      <c r="G33" s="24"/>
      <c r="H33" s="25">
        <f>IF(G33=Données!$A$15,B33+730,IF(G33=Données!$A$13,B33+60,IF(G33=Données!$A$14,I32+730,"")))</f>
      </c>
      <c r="I33" s="56">
        <f>IF(G33=Données!$A$13,H33-60,(IF(((I32&lt;&gt;0)*AND(G33&lt;&gt;Données!$A$14)),I32,"")))</f>
      </c>
      <c r="J33" s="34">
        <f>IF(C33="","",(IF(OR(G33=Données!$A$9,G33=Données!$A$10,G33=Données!$A$11,G33=Données!$A$12),0,J32+(C33-$C$5)-(C32-$C$5))))</f>
      </c>
      <c r="K33" s="34"/>
      <c r="L33" s="34"/>
      <c r="M33" s="28"/>
      <c r="N33" s="39"/>
      <c r="O33" s="39"/>
      <c r="P33" s="39"/>
      <c r="R33" s="11"/>
      <c r="S33" s="11"/>
    </row>
    <row r="34" spans="2:19" ht="15" customHeight="1">
      <c r="B34" s="29"/>
      <c r="C34" s="30"/>
      <c r="D34" s="31"/>
      <c r="E34" s="32">
        <f t="shared" si="0"/>
        <v>30</v>
      </c>
      <c r="F34" s="33">
        <f ca="1" t="shared" si="1"/>
      </c>
      <c r="G34" s="24"/>
      <c r="H34" s="25">
        <f>IF(G34=Données!$A$15,B34+730,IF(G34=Données!$A$13,B34+60,IF(G34=Données!$A$14,I33+730,"")))</f>
      </c>
      <c r="I34" s="56">
        <f>IF(G34=Données!$A$13,H34-60,(IF(((I33&lt;&gt;0)*AND(G34&lt;&gt;Données!$A$14)),I33,"")))</f>
      </c>
      <c r="J34" s="34">
        <f>IF(C34="","",(IF(OR(G34=Données!$A$9,G34=Données!$A$10,G34=Données!$A$11,G34=Données!$A$12),0,J33+(C34-$C$5)-(C33-$C$5))))</f>
      </c>
      <c r="K34" s="34"/>
      <c r="L34" s="34"/>
      <c r="M34" s="28"/>
      <c r="N34" s="39"/>
      <c r="O34" s="39"/>
      <c r="P34" s="39"/>
      <c r="R34" s="11"/>
      <c r="S34" s="11"/>
    </row>
    <row r="35" spans="2:19" ht="15" customHeight="1">
      <c r="B35" s="29"/>
      <c r="C35" s="30"/>
      <c r="D35" s="31"/>
      <c r="E35" s="32">
        <f t="shared" si="0"/>
        <v>31</v>
      </c>
      <c r="F35" s="33">
        <f ca="1" t="shared" si="1"/>
      </c>
      <c r="G35" s="24"/>
      <c r="H35" s="25">
        <f>IF(G35=Données!$A$15,B35+730,IF(G35=Données!$A$13,B35+60,IF(G35=Données!$A$14,I34+730,"")))</f>
      </c>
      <c r="I35" s="56">
        <f>IF(G35=Données!$A$13,H35-60,(IF(((I34&lt;&gt;0)*AND(G35&lt;&gt;Données!$A$14)),I34,"")))</f>
      </c>
      <c r="J35" s="34">
        <f>IF(C35="","",(IF(OR(G35=Données!$A$9,G35=Données!$A$10,G35=Données!$A$11,G35=Données!$A$12),0,J34+(C35-$C$5)-(C34-$C$5))))</f>
      </c>
      <c r="K35" s="34"/>
      <c r="L35" s="34"/>
      <c r="M35" s="28"/>
      <c r="N35" s="39"/>
      <c r="O35" s="39"/>
      <c r="P35" s="39"/>
      <c r="R35" s="11"/>
      <c r="S35" s="11"/>
    </row>
    <row r="36" spans="2:19" ht="15" customHeight="1">
      <c r="B36" s="29"/>
      <c r="C36" s="30"/>
      <c r="D36" s="31"/>
      <c r="E36" s="32">
        <f t="shared" si="0"/>
        <v>32</v>
      </c>
      <c r="F36" s="33">
        <f ca="1" t="shared" si="1"/>
      </c>
      <c r="G36" s="24"/>
      <c r="H36" s="25">
        <f>IF(G36=Données!$A$15,B36+730,IF(G36=Données!$A$13,B36+60,IF(G36=Données!$A$14,I35+730,"")))</f>
      </c>
      <c r="I36" s="56">
        <f>IF(G36=Données!$A$13,H36-60,(IF(((I35&lt;&gt;0)*AND(G36&lt;&gt;Données!$A$14)),I35,"")))</f>
      </c>
      <c r="J36" s="34">
        <f>IF(C36="","",(IF(OR(G36=Données!$A$9,G36=Données!$A$10,G36=Données!$A$11,G36=Données!$A$12),0,J35+(C36-$C$5)-(C35-$C$5))))</f>
      </c>
      <c r="K36" s="34"/>
      <c r="L36" s="34"/>
      <c r="M36" s="28"/>
      <c r="N36" s="11"/>
      <c r="O36" s="11"/>
      <c r="P36" s="43"/>
      <c r="R36" s="11"/>
      <c r="S36" s="11"/>
    </row>
    <row r="37" spans="2:19" ht="15" customHeight="1">
      <c r="B37" s="29"/>
      <c r="C37" s="30"/>
      <c r="D37" s="31"/>
      <c r="E37" s="32">
        <f t="shared" si="0"/>
        <v>33</v>
      </c>
      <c r="F37" s="33">
        <f ca="1" t="shared" si="1"/>
      </c>
      <c r="G37" s="24"/>
      <c r="H37" s="25">
        <f>IF(G37=Données!$A$15,B37+730,IF(G37=Données!$A$13,B37+60,IF(G37=Données!$A$14,I36+730,"")))</f>
      </c>
      <c r="I37" s="56">
        <f>IF(G37=Données!$A$13,H37-60,(IF(((I36&lt;&gt;0)*AND(G37&lt;&gt;Données!$A$14)),I36,"")))</f>
      </c>
      <c r="J37" s="34">
        <f>IF(C37="","",(IF(OR(G37=Données!$A$9,G37=Données!$A$10,G37=Données!$A$11,G37=Données!$A$12),0,J36+(C37-$C$5)-(C36-$C$5))))</f>
      </c>
      <c r="K37" s="34"/>
      <c r="L37" s="34"/>
      <c r="M37" s="28"/>
      <c r="N37" s="11"/>
      <c r="O37" s="11"/>
      <c r="P37" s="43"/>
      <c r="R37" s="11"/>
      <c r="S37" s="11"/>
    </row>
    <row r="38" spans="2:19" ht="15" customHeight="1">
      <c r="B38" s="29"/>
      <c r="C38" s="30"/>
      <c r="D38" s="31"/>
      <c r="E38" s="32">
        <f aca="true" t="shared" si="3" ref="E38:E61">IF(D38&lt;&gt;0,0,E37+1)</f>
        <v>34</v>
      </c>
      <c r="F38" s="33">
        <f ca="1" t="shared" si="1"/>
      </c>
      <c r="G38" s="24"/>
      <c r="H38" s="25">
        <f>IF(G38=Données!$A$15,B38+730,IF(G38=Données!$A$13,B38+60,IF(G38=Données!$A$14,I37+730,"")))</f>
      </c>
      <c r="I38" s="56">
        <f>IF(G38=Données!$A$13,H38-60,(IF(((I37&lt;&gt;0)*AND(G38&lt;&gt;Données!$A$14)),I37,"")))</f>
      </c>
      <c r="J38" s="34">
        <f>IF(C38="","",(IF(OR(G38=Données!$A$9,G38=Données!$A$10,G38=Données!$A$11,G38=Données!$A$12),0,J37+(C38-$C$5)-(C37-$C$5))))</f>
      </c>
      <c r="K38" s="34"/>
      <c r="L38" s="34"/>
      <c r="M38" s="28"/>
      <c r="N38" s="11"/>
      <c r="O38" s="11"/>
      <c r="P38" s="11"/>
      <c r="R38" s="11"/>
      <c r="S38" s="11"/>
    </row>
    <row r="39" spans="2:19" ht="15" customHeight="1">
      <c r="B39" s="29"/>
      <c r="C39" s="30"/>
      <c r="D39" s="31"/>
      <c r="E39" s="32">
        <f t="shared" si="3"/>
        <v>35</v>
      </c>
      <c r="F39" s="33">
        <f ca="1" t="shared" si="1"/>
      </c>
      <c r="G39" s="24"/>
      <c r="H39" s="25">
        <f>IF(G39=Données!$A$15,B39+730,IF(G39=Données!$A$13,B39+60,IF(G39=Données!$A$14,I38+730,"")))</f>
      </c>
      <c r="I39" s="56">
        <f>IF(G39=Données!$A$13,H39-60,(IF(((I38&lt;&gt;0)*AND(G39&lt;&gt;Données!$A$14)),I38,"")))</f>
      </c>
      <c r="J39" s="34">
        <f>IF(C39="","",(IF(OR(G39=Données!$A$9,G39=Données!$A$10,G39=Données!$A$11,G39=Données!$A$12),0,J38+(C39-$C$5)-(C38-$C$5))))</f>
      </c>
      <c r="K39" s="34"/>
      <c r="L39" s="34"/>
      <c r="M39" s="28"/>
      <c r="N39" s="11"/>
      <c r="O39" s="11"/>
      <c r="P39" s="11"/>
      <c r="R39" s="11"/>
      <c r="S39" s="11"/>
    </row>
    <row r="40" spans="2:19" ht="15" customHeight="1">
      <c r="B40" s="29"/>
      <c r="C40" s="30"/>
      <c r="D40" s="31"/>
      <c r="E40" s="32">
        <f t="shared" si="3"/>
        <v>36</v>
      </c>
      <c r="F40" s="33">
        <f ca="1" t="shared" si="1"/>
      </c>
      <c r="G40" s="24"/>
      <c r="H40" s="25">
        <f>IF(G40=Données!$A$15,B40+730,IF(G40=Données!$A$13,B40+60,IF(G40=Données!$A$14,I39+730,"")))</f>
      </c>
      <c r="I40" s="56">
        <f>IF(G40=Données!$A$13,H40-60,(IF(((I39&lt;&gt;0)*AND(G40&lt;&gt;Données!$A$14)),I39,"")))</f>
      </c>
      <c r="J40" s="34">
        <f>IF(C40="","",(IF(OR(G40=Données!$A$9,G40=Données!$A$10,G40=Données!$A$11,G40=Données!$A$12),0,J39+(C40-$C$5)-(C39-$C$5))))</f>
      </c>
      <c r="K40" s="34"/>
      <c r="L40" s="34"/>
      <c r="M40" s="28"/>
      <c r="N40" s="11"/>
      <c r="O40" s="11"/>
      <c r="P40" s="11"/>
      <c r="R40" s="11"/>
      <c r="S40" s="11"/>
    </row>
    <row r="41" spans="2:19" ht="15" customHeight="1">
      <c r="B41" s="29"/>
      <c r="C41" s="30"/>
      <c r="D41" s="31"/>
      <c r="E41" s="32">
        <f t="shared" si="3"/>
        <v>37</v>
      </c>
      <c r="F41" s="33">
        <f ca="1" t="shared" si="1"/>
      </c>
      <c r="G41" s="24"/>
      <c r="H41" s="25">
        <f>IF(G41=Données!$A$15,B41+730,IF(G41=Données!$A$13,B41+60,IF(G41=Données!$A$14,I40+730,"")))</f>
      </c>
      <c r="I41" s="56">
        <f>IF(G41=Données!$A$13,H41-60,(IF(((I40&lt;&gt;0)*AND(G41&lt;&gt;Données!$A$14)),I40,"")))</f>
      </c>
      <c r="J41" s="34">
        <f>IF(C41="","",(IF(OR(G41=Données!$A$9,G41=Données!$A$10,G41=Données!$A$11,G41=Données!$A$12),0,J40+(C41-$C$5)-(C40-$C$5))))</f>
      </c>
      <c r="K41" s="34"/>
      <c r="L41" s="34"/>
      <c r="M41" s="28"/>
      <c r="N41" s="11"/>
      <c r="O41" s="11"/>
      <c r="P41" s="11"/>
      <c r="R41" s="11"/>
      <c r="S41" s="11"/>
    </row>
    <row r="42" spans="2:19" ht="15" customHeight="1">
      <c r="B42" s="29"/>
      <c r="C42" s="30"/>
      <c r="D42" s="31"/>
      <c r="E42" s="32">
        <f t="shared" si="3"/>
        <v>38</v>
      </c>
      <c r="F42" s="33">
        <f ca="1" t="shared" si="1"/>
      </c>
      <c r="G42" s="24"/>
      <c r="H42" s="25">
        <f>IF(G42=Données!$A$15,B42+730,IF(G42=Données!$A$13,B42+60,IF(G42=Données!$A$14,I41+730,"")))</f>
      </c>
      <c r="I42" s="56">
        <f>IF(G42=Données!$A$13,H42-60,(IF(((I41&lt;&gt;0)*AND(G42&lt;&gt;Données!$A$14)),I41,"")))</f>
      </c>
      <c r="J42" s="34">
        <f>IF(C42="","",(IF(OR(G42=Données!$A$9,G42=Données!$A$10,G42=Données!$A$11,G42=Données!$A$12),0,J41+(C42-$C$5)-(C41-$C$5))))</f>
      </c>
      <c r="K42" s="34"/>
      <c r="L42" s="34"/>
      <c r="M42" s="28"/>
      <c r="N42" s="11"/>
      <c r="O42" s="11"/>
      <c r="P42" s="11"/>
      <c r="R42" s="11"/>
      <c r="S42" s="11"/>
    </row>
    <row r="43" spans="2:19" ht="15" customHeight="1">
      <c r="B43" s="29"/>
      <c r="C43" s="30"/>
      <c r="D43" s="31"/>
      <c r="E43" s="32">
        <f t="shared" si="3"/>
        <v>39</v>
      </c>
      <c r="F43" s="33">
        <f ca="1" t="shared" si="1"/>
      </c>
      <c r="G43" s="24"/>
      <c r="H43" s="25">
        <f>IF(G43=Données!$A$15,B43+730,IF(G43=Données!$A$13,B43+60,IF(G43=Données!$A$14,I42+730,"")))</f>
      </c>
      <c r="I43" s="56">
        <f>IF(G43=Données!$A$13,H43-60,(IF(((I42&lt;&gt;0)*AND(G43&lt;&gt;Données!$A$14)),I42,"")))</f>
      </c>
      <c r="J43" s="34">
        <f>IF(C43="","",(IF(OR(G43=Données!$A$9,G43=Données!$A$10,G43=Données!$A$11,G43=Données!$A$12),0,J42+(C43-$C$5)-(C42-$C$5))))</f>
      </c>
      <c r="K43" s="34"/>
      <c r="L43" s="34"/>
      <c r="M43" s="28"/>
      <c r="N43" s="11"/>
      <c r="O43" s="11"/>
      <c r="P43" s="11"/>
      <c r="R43" s="11"/>
      <c r="S43" s="11"/>
    </row>
    <row r="44" spans="2:19" ht="15" customHeight="1">
      <c r="B44" s="29"/>
      <c r="C44" s="30"/>
      <c r="D44" s="31"/>
      <c r="E44" s="32">
        <f t="shared" si="3"/>
        <v>40</v>
      </c>
      <c r="F44" s="33">
        <f ca="1" t="shared" si="1"/>
      </c>
      <c r="G44" s="24"/>
      <c r="H44" s="25">
        <f>IF(G44=Données!$A$15,B44+730,IF(G44=Données!$A$13,B44+60,IF(G44=Données!$A$14,I43+730,"")))</f>
      </c>
      <c r="I44" s="56">
        <f>IF(G44=Données!$A$13,H44-60,(IF(((I43&lt;&gt;0)*AND(G44&lt;&gt;Données!$A$14)),I43,"")))</f>
      </c>
      <c r="J44" s="34">
        <f>IF(C44="","",(IF(OR(G44=Données!$A$9,G44=Données!$A$10,G44=Données!$A$11,G44=Données!$A$12),0,J43+(C44-$C$5)-(C43-$C$5))))</f>
      </c>
      <c r="K44" s="34"/>
      <c r="L44" s="34"/>
      <c r="M44" s="28"/>
      <c r="N44" s="11"/>
      <c r="O44" s="11"/>
      <c r="P44" s="11"/>
      <c r="R44" s="11"/>
      <c r="S44" s="11"/>
    </row>
    <row r="45" spans="2:19" ht="15" customHeight="1">
      <c r="B45" s="29"/>
      <c r="C45" s="30"/>
      <c r="D45" s="31"/>
      <c r="E45" s="32">
        <f t="shared" si="3"/>
        <v>41</v>
      </c>
      <c r="F45" s="33">
        <f ca="1" t="shared" si="1"/>
      </c>
      <c r="G45" s="24"/>
      <c r="H45" s="25">
        <f>IF(G45=Données!$A$15,B45+730,IF(G45=Données!$A$13,B45+60,IF(G45=Données!$A$14,I44+730,"")))</f>
      </c>
      <c r="I45" s="56">
        <f>IF(G45=Données!$A$13,H45-60,(IF(((I44&lt;&gt;0)*AND(G45&lt;&gt;Données!$A$14)),I44,"")))</f>
      </c>
      <c r="J45" s="34">
        <f>IF(C45="","",(IF(OR(G45=Données!$A$9,G45=Données!$A$10,G45=Données!$A$11,G45=Données!$A$12),0,J44+(C45-$C$5)-(C44-$C$5))))</f>
      </c>
      <c r="K45" s="34"/>
      <c r="L45" s="34"/>
      <c r="M45" s="28"/>
      <c r="N45" s="11"/>
      <c r="O45" s="11"/>
      <c r="P45" s="11"/>
      <c r="R45" s="11"/>
      <c r="S45" s="11"/>
    </row>
    <row r="46" spans="2:19" ht="15" customHeight="1">
      <c r="B46" s="29"/>
      <c r="C46" s="30"/>
      <c r="D46" s="31"/>
      <c r="E46" s="32">
        <f t="shared" si="3"/>
        <v>42</v>
      </c>
      <c r="F46" s="33">
        <f ca="1" t="shared" si="1"/>
      </c>
      <c r="G46" s="24"/>
      <c r="H46" s="25">
        <f>IF(G46=Données!$A$15,B46+730,IF(G46=Données!$A$13,B46+60,IF(G46=Données!$A$14,I45+730,"")))</f>
      </c>
      <c r="I46" s="56">
        <f>IF(G46=Données!$A$13,H46-60,(IF(((I45&lt;&gt;0)*AND(G46&lt;&gt;Données!$A$14)),I45,"")))</f>
      </c>
      <c r="J46" s="34">
        <f>IF(C46="","",(IF(OR(G46=Données!$A$9,G46=Données!$A$10,G46=Données!$A$11,G46=Données!$A$12),0,J45+(C46-$C$5)-(C45-$C$5))))</f>
      </c>
      <c r="K46" s="34"/>
      <c r="L46" s="34"/>
      <c r="M46" s="28"/>
      <c r="N46" s="11"/>
      <c r="O46" s="11"/>
      <c r="P46" s="11"/>
      <c r="R46" s="11"/>
      <c r="S46" s="11"/>
    </row>
    <row r="47" spans="2:19" ht="15" customHeight="1">
      <c r="B47" s="29"/>
      <c r="C47" s="30"/>
      <c r="D47" s="31"/>
      <c r="E47" s="32">
        <f t="shared" si="3"/>
        <v>43</v>
      </c>
      <c r="F47" s="33">
        <f ca="1" t="shared" si="1"/>
      </c>
      <c r="G47" s="24"/>
      <c r="H47" s="25">
        <f>IF(G47=Données!$A$15,B47+730,IF(G47=Données!$A$13,B47+60,IF(G47=Données!$A$14,I46+730,"")))</f>
      </c>
      <c r="I47" s="56">
        <f>IF(G47=Données!$A$13,H47-60,(IF(((I46&lt;&gt;0)*AND(G47&lt;&gt;Données!$A$14)),I46,"")))</f>
      </c>
      <c r="J47" s="34">
        <f>IF(C47="","",(IF(OR(G47=Données!$A$9,G47=Données!$A$10,G47=Données!$A$11,G47=Données!$A$12),0,J46+(C47-$C$5)-(C46-$C$5))))</f>
      </c>
      <c r="K47" s="34"/>
      <c r="L47" s="34"/>
      <c r="M47" s="28"/>
      <c r="N47" s="11"/>
      <c r="O47" s="11"/>
      <c r="P47" s="11"/>
      <c r="R47" s="11"/>
      <c r="S47" s="11"/>
    </row>
    <row r="48" spans="2:19" ht="15" customHeight="1">
      <c r="B48" s="29"/>
      <c r="C48" s="30"/>
      <c r="D48" s="31"/>
      <c r="E48" s="32">
        <f t="shared" si="3"/>
        <v>44</v>
      </c>
      <c r="F48" s="33">
        <f ca="1" t="shared" si="1"/>
      </c>
      <c r="G48" s="24"/>
      <c r="H48" s="25">
        <f>IF(G48=Données!$A$15,B48+730,IF(G48=Données!$A$13,B48+60,IF(G48=Données!$A$14,I47+730,"")))</f>
      </c>
      <c r="I48" s="56">
        <f>IF(G48=Données!$A$13,H48-60,(IF(((I47&lt;&gt;0)*AND(G48&lt;&gt;Données!$A$14)),I47,"")))</f>
      </c>
      <c r="J48" s="34">
        <f>IF(C48="","",(IF(OR(G48=Données!$A$9,G48=Données!$A$10,G48=Données!$A$11,G48=Données!$A$12),0,J47+(C48-$C$5)-(C47-$C$5))))</f>
      </c>
      <c r="K48" s="34"/>
      <c r="L48" s="34"/>
      <c r="M48" s="28"/>
      <c r="N48" s="11"/>
      <c r="O48" s="11"/>
      <c r="P48" s="11"/>
      <c r="R48" s="11"/>
      <c r="S48" s="11"/>
    </row>
    <row r="49" spans="2:19" ht="15" customHeight="1">
      <c r="B49" s="29"/>
      <c r="C49" s="30"/>
      <c r="D49" s="31"/>
      <c r="E49" s="32">
        <f t="shared" si="3"/>
        <v>45</v>
      </c>
      <c r="F49" s="33">
        <f ca="1" t="shared" si="1"/>
      </c>
      <c r="G49" s="24"/>
      <c r="H49" s="25">
        <f>IF(G49=Données!$A$15,B49+730,IF(G49=Données!$A$13,B49+60,IF(G49=Données!$A$14,I48+730,"")))</f>
      </c>
      <c r="I49" s="56">
        <f>IF(G49=Données!$A$13,H49-60,(IF(((I48&lt;&gt;0)*AND(G49&lt;&gt;Données!$A$14)),I48,"")))</f>
      </c>
      <c r="J49" s="34">
        <f>IF(C49="","",(IF(OR(G49=Données!$A$9,G49=Données!$A$10,G49=Données!$A$11,G49=Données!$A$12),0,J48+(C49-$C$5)-(C48-$C$5))))</f>
      </c>
      <c r="K49" s="34"/>
      <c r="L49" s="34"/>
      <c r="M49" s="28"/>
      <c r="N49" s="11"/>
      <c r="O49" s="11"/>
      <c r="P49" s="11"/>
      <c r="R49" s="11"/>
      <c r="S49" s="11"/>
    </row>
    <row r="50" spans="2:19" ht="15" customHeight="1">
      <c r="B50" s="29"/>
      <c r="C50" s="30"/>
      <c r="D50" s="31"/>
      <c r="E50" s="32">
        <f t="shared" si="3"/>
        <v>46</v>
      </c>
      <c r="F50" s="33">
        <f ca="1" t="shared" si="1"/>
      </c>
      <c r="G50" s="24"/>
      <c r="H50" s="25">
        <f>IF(G50=Données!$A$15,B50+730,IF(G50=Données!$A$13,B50+60,IF(G50=Données!$A$14,I49+730,"")))</f>
      </c>
      <c r="I50" s="56">
        <f>IF(G50=Données!$A$13,H50-60,(IF(((I49&lt;&gt;0)*AND(G50&lt;&gt;Données!$A$14)),I49,"")))</f>
      </c>
      <c r="J50" s="34">
        <f>IF(C50="","",(IF(OR(G50=Données!$A$9,G50=Données!$A$10,G50=Données!$A$11,G50=Données!$A$12),0,J49+(C50-$C$5)-(C49-$C$5))))</f>
      </c>
      <c r="K50" s="34"/>
      <c r="L50" s="34"/>
      <c r="M50" s="28"/>
      <c r="N50" s="11"/>
      <c r="O50" s="11"/>
      <c r="P50" s="11"/>
      <c r="R50" s="11"/>
      <c r="S50" s="11"/>
    </row>
    <row r="51" spans="2:19" ht="15" customHeight="1">
      <c r="B51" s="29"/>
      <c r="C51" s="30"/>
      <c r="D51" s="31"/>
      <c r="E51" s="32">
        <f t="shared" si="3"/>
        <v>47</v>
      </c>
      <c r="F51" s="33">
        <f ca="1" t="shared" si="1"/>
      </c>
      <c r="G51" s="24"/>
      <c r="H51" s="25">
        <f>IF(G51=Données!$A$15,B51+730,IF(G51=Données!$A$13,B51+60,IF(G51=Données!$A$14,I50+730,"")))</f>
      </c>
      <c r="I51" s="56">
        <f>IF(G51=Données!$A$13,H51-60,(IF(((I50&lt;&gt;0)*AND(G51&lt;&gt;Données!$A$14)),I50,"")))</f>
      </c>
      <c r="J51" s="34">
        <f>IF(C51="","",(IF(OR(G51=Données!$A$9,G51=Données!$A$10,G51=Données!$A$11,G51=Données!$A$12),0,J50+(C51-$C$5)-(C50-$C$5))))</f>
      </c>
      <c r="K51" s="34"/>
      <c r="L51" s="34"/>
      <c r="M51" s="28"/>
      <c r="N51" s="11"/>
      <c r="O51" s="11"/>
      <c r="P51" s="11"/>
      <c r="R51" s="11"/>
      <c r="S51" s="11"/>
    </row>
    <row r="52" spans="2:19" ht="15" customHeight="1">
      <c r="B52" s="29"/>
      <c r="C52" s="30"/>
      <c r="D52" s="31"/>
      <c r="E52" s="32">
        <f t="shared" si="3"/>
        <v>48</v>
      </c>
      <c r="F52" s="33">
        <f ca="1" t="shared" si="1"/>
      </c>
      <c r="G52" s="24"/>
      <c r="H52" s="25">
        <f>IF(G52=Données!$A$15,B52+730,IF(G52=Données!$A$13,B52+60,IF(G52=Données!$A$14,I51+730,"")))</f>
      </c>
      <c r="I52" s="56">
        <f>IF(G52=Données!$A$13,H52-60,(IF(((I51&lt;&gt;0)*AND(G52&lt;&gt;Données!$A$14)),I51,"")))</f>
      </c>
      <c r="J52" s="34">
        <f>IF(C52="","",(IF(OR(G52=Données!$A$9,G52=Données!$A$10,G52=Données!$A$11,G52=Données!$A$12),0,J51+(C52-$C$5)-(C51-$C$5))))</f>
      </c>
      <c r="K52" s="34"/>
      <c r="L52" s="34"/>
      <c r="M52" s="28"/>
      <c r="N52" s="11"/>
      <c r="O52" s="11"/>
      <c r="P52" s="11"/>
      <c r="R52" s="11"/>
      <c r="S52" s="11"/>
    </row>
    <row r="53" spans="2:19" ht="15" customHeight="1">
      <c r="B53" s="29"/>
      <c r="C53" s="30"/>
      <c r="D53" s="31"/>
      <c r="E53" s="32">
        <f t="shared" si="3"/>
        <v>49</v>
      </c>
      <c r="F53" s="33">
        <f ca="1" t="shared" si="1"/>
      </c>
      <c r="G53" s="24"/>
      <c r="H53" s="25">
        <f>IF(G53=Données!$A$15,B53+730,IF(G53=Données!$A$13,B53+60,IF(G53=Données!$A$14,I52+730,"")))</f>
      </c>
      <c r="I53" s="56">
        <f>IF(G53=Données!$A$13,H53-60,(IF(((I52&lt;&gt;0)*AND(G53&lt;&gt;Données!$A$14)),I52,"")))</f>
      </c>
      <c r="J53" s="34">
        <f>IF(C53="","",(IF(OR(G53=Données!$A$9,G53=Données!$A$10,G53=Données!$A$11,G53=Données!$A$12),0,J52+(C53-$C$5)-(C52-$C$5))))</f>
      </c>
      <c r="K53" s="34"/>
      <c r="L53" s="34"/>
      <c r="M53" s="28"/>
      <c r="N53" s="11"/>
      <c r="O53" s="11"/>
      <c r="P53" s="11"/>
      <c r="R53" s="11"/>
      <c r="S53" s="11"/>
    </row>
    <row r="54" spans="2:19" ht="15" customHeight="1">
      <c r="B54" s="29"/>
      <c r="C54" s="30"/>
      <c r="D54" s="31"/>
      <c r="E54" s="32">
        <f t="shared" si="3"/>
        <v>50</v>
      </c>
      <c r="F54" s="33">
        <f ca="1" t="shared" si="1"/>
      </c>
      <c r="G54" s="24"/>
      <c r="H54" s="25">
        <f>IF(G54=Données!$A$15,B54+730,IF(G54=Données!$A$13,B54+60,IF(G54=Données!$A$14,I53+730,"")))</f>
      </c>
      <c r="I54" s="56">
        <f>IF(G54=Données!$A$13,H54-60,(IF(((I53&lt;&gt;0)*AND(G54&lt;&gt;Données!$A$14)),I53,"")))</f>
      </c>
      <c r="J54" s="34">
        <f>IF(C54="","",(IF(OR(G54=Données!$A$9,G54=Données!$A$10,G54=Données!$A$11,G54=Données!$A$12),0,J53+(C54-$C$5)-(C53-$C$5))))</f>
      </c>
      <c r="K54" s="34"/>
      <c r="L54" s="34"/>
      <c r="M54" s="28"/>
      <c r="N54" s="11"/>
      <c r="O54" s="11"/>
      <c r="P54" s="11"/>
      <c r="R54" s="11"/>
      <c r="S54" s="11"/>
    </row>
    <row r="55" spans="2:19" ht="15" customHeight="1">
      <c r="B55" s="29"/>
      <c r="C55" s="30"/>
      <c r="D55" s="31"/>
      <c r="E55" s="32">
        <f t="shared" si="3"/>
        <v>51</v>
      </c>
      <c r="F55" s="33">
        <f ca="1" t="shared" si="1"/>
      </c>
      <c r="G55" s="24"/>
      <c r="H55" s="25">
        <f>IF(G55=Données!$A$15,B55+730,IF(G55=Données!$A$13,B55+60,IF(G55=Données!$A$14,I54+730,"")))</f>
      </c>
      <c r="I55" s="56">
        <f>IF(G55=Données!$A$13,H55-60,(IF(((I54&lt;&gt;0)*AND(G55&lt;&gt;Données!$A$14)),I54,"")))</f>
      </c>
      <c r="J55" s="34">
        <f>IF(C55="","",(IF(OR(G55=Données!$A$9,G55=Données!$A$10,G55=Données!$A$11,G55=Données!$A$12),0,J54+(C55-$C$5)-(C54-$C$5))))</f>
      </c>
      <c r="K55" s="34"/>
      <c r="L55" s="34"/>
      <c r="M55" s="28"/>
      <c r="N55" s="11"/>
      <c r="O55" s="11"/>
      <c r="P55" s="11"/>
      <c r="R55" s="11"/>
      <c r="S55" s="11"/>
    </row>
    <row r="56" spans="2:19" ht="15" customHeight="1">
      <c r="B56" s="29"/>
      <c r="C56" s="30"/>
      <c r="D56" s="31"/>
      <c r="E56" s="32">
        <f t="shared" si="3"/>
        <v>52</v>
      </c>
      <c r="F56" s="33">
        <f ca="1" t="shared" si="1"/>
      </c>
      <c r="G56" s="24"/>
      <c r="H56" s="25">
        <f>IF(G56=Données!$A$15,B56+730,IF(G56=Données!$A$13,B56+60,IF(G56=Données!$A$14,I55+730,"")))</f>
      </c>
      <c r="I56" s="56">
        <f>IF(G56=Données!$A$13,H56-60,(IF(((I55&lt;&gt;0)*AND(G56&lt;&gt;Données!$A$14)),I55,"")))</f>
      </c>
      <c r="J56" s="34">
        <f>IF(C56="","",(IF(OR(G56=Données!$A$9,G56=Données!$A$10,G56=Données!$A$11,G56=Données!$A$12),0,J55+(C56-$C$5)-(C55-$C$5))))</f>
      </c>
      <c r="K56" s="34"/>
      <c r="L56" s="34"/>
      <c r="M56" s="28"/>
      <c r="N56" s="11"/>
      <c r="O56" s="11"/>
      <c r="P56" s="11"/>
      <c r="R56" s="11"/>
      <c r="S56" s="11"/>
    </row>
    <row r="57" spans="2:19" ht="15" customHeight="1">
      <c r="B57" s="29"/>
      <c r="C57" s="30"/>
      <c r="D57" s="31"/>
      <c r="E57" s="32">
        <f t="shared" si="3"/>
        <v>53</v>
      </c>
      <c r="F57" s="33">
        <f ca="1" t="shared" si="1"/>
      </c>
      <c r="G57" s="24"/>
      <c r="H57" s="25">
        <f>IF(G57=Données!$A$15,B57+730,IF(G57=Données!$A$13,B57+60,IF(G57=Données!$A$14,I56+730,"")))</f>
      </c>
      <c r="I57" s="56">
        <f>IF(G57=Données!$A$13,H57-60,(IF(((I56&lt;&gt;0)*AND(G57&lt;&gt;Données!$A$14)),I56,"")))</f>
      </c>
      <c r="J57" s="34">
        <f>IF(C57="","",(IF(OR(G57=Données!$A$9,G57=Données!$A$10,G57=Données!$A$11,G57=Données!$A$12),0,J56+(C57-$C$5)-(C56-$C$5))))</f>
      </c>
      <c r="K57" s="34"/>
      <c r="L57" s="34"/>
      <c r="M57" s="28"/>
      <c r="N57" s="11"/>
      <c r="O57" s="11"/>
      <c r="P57" s="11"/>
      <c r="R57" s="11"/>
      <c r="S57" s="11"/>
    </row>
    <row r="58" spans="2:19" ht="15" customHeight="1">
      <c r="B58" s="29"/>
      <c r="C58" s="30"/>
      <c r="D58" s="31"/>
      <c r="E58" s="32">
        <f t="shared" si="3"/>
        <v>54</v>
      </c>
      <c r="F58" s="33">
        <f ca="1" t="shared" si="1"/>
      </c>
      <c r="G58" s="24"/>
      <c r="H58" s="25">
        <f>IF(G58=Données!$A$15,B58+730,IF(G58=Données!$A$13,B58+60,IF(G58=Données!$A$14,I57+730,"")))</f>
      </c>
      <c r="I58" s="56">
        <f>IF(G58=Données!$A$13,H58-60,(IF(((I57&lt;&gt;0)*AND(G58&lt;&gt;Données!$A$14)),I57,"")))</f>
      </c>
      <c r="J58" s="34">
        <f>IF(C58="","",(IF(OR(G58=Données!$A$9,G58=Données!$A$10,G58=Données!$A$11,G58=Données!$A$12),0,J57+(C58-$C$5)-(C57-$C$5))))</f>
      </c>
      <c r="K58" s="34"/>
      <c r="L58" s="34"/>
      <c r="M58" s="28"/>
      <c r="N58" s="11"/>
      <c r="O58" s="11"/>
      <c r="P58" s="11"/>
      <c r="R58" s="11"/>
      <c r="S58" s="11"/>
    </row>
    <row r="59" spans="2:19" ht="15" customHeight="1">
      <c r="B59" s="29"/>
      <c r="C59" s="30"/>
      <c r="D59" s="31"/>
      <c r="E59" s="32">
        <f t="shared" si="3"/>
        <v>55</v>
      </c>
      <c r="F59" s="33">
        <f ca="1" t="shared" si="1"/>
      </c>
      <c r="G59" s="24"/>
      <c r="H59" s="25">
        <f>IF(G59=Données!$A$15,B59+730,IF(G59=Données!$A$13,B59+60,IF(G59=Données!$A$14,I58+730,"")))</f>
      </c>
      <c r="I59" s="56">
        <f>IF(G59=Données!$A$13,H59-60,(IF(((I58&lt;&gt;0)*AND(G59&lt;&gt;Données!$A$14)),I58,"")))</f>
      </c>
      <c r="J59" s="34">
        <f>IF(C59="","",(IF(OR(G59=Données!$A$9,G59=Données!$A$10,G59=Données!$A$11,G59=Données!$A$12),0,J58+(C59-$C$5)-(C58-$C$5))))</f>
      </c>
      <c r="K59" s="34"/>
      <c r="L59" s="34"/>
      <c r="M59" s="28"/>
      <c r="N59" s="11"/>
      <c r="O59" s="11"/>
      <c r="P59" s="11"/>
      <c r="R59" s="11"/>
      <c r="S59" s="11"/>
    </row>
    <row r="60" spans="2:19" ht="15" customHeight="1">
      <c r="B60" s="29"/>
      <c r="C60" s="30"/>
      <c r="D60" s="31"/>
      <c r="E60" s="32">
        <f t="shared" si="3"/>
        <v>56</v>
      </c>
      <c r="F60" s="33">
        <f ca="1" t="shared" si="1"/>
      </c>
      <c r="G60" s="24"/>
      <c r="H60" s="25">
        <f>IF(G60=Données!$A$15,B60+730,IF(G60=Données!$A$13,B60+60,IF(G60=Données!$A$14,I59+730,"")))</f>
      </c>
      <c r="I60" s="56">
        <f>IF(G60=Données!$A$13,H60-60,(IF(((I59&lt;&gt;0)*AND(G60&lt;&gt;Données!$A$14)),I59,"")))</f>
      </c>
      <c r="J60" s="34">
        <f>IF(C60="","",(IF(OR(G60=Données!$A$9,G60=Données!$A$10,G60=Données!$A$11,G60=Données!$A$12),0,J59+(C60-$C$5)-(C59-$C$5))))</f>
      </c>
      <c r="K60" s="34"/>
      <c r="L60" s="34"/>
      <c r="M60" s="28"/>
      <c r="N60" s="11"/>
      <c r="O60" s="11"/>
      <c r="P60" s="11"/>
      <c r="R60" s="11"/>
      <c r="S60" s="11"/>
    </row>
    <row r="61" spans="2:19" ht="12.75">
      <c r="B61" s="29"/>
      <c r="C61" s="30"/>
      <c r="D61" s="31"/>
      <c r="E61" s="32">
        <f t="shared" si="3"/>
        <v>57</v>
      </c>
      <c r="F61" s="33">
        <f ca="1" t="shared" si="1"/>
      </c>
      <c r="G61" s="24"/>
      <c r="H61" s="25">
        <f>IF(G61=Données!$A$15,B61+730,IF(G61=Données!$A$13,B61+60,IF(G61=Données!$A$14,I60+730,"")))</f>
      </c>
      <c r="I61" s="56">
        <f>IF(G61=Données!$A$13,H61-60,(IF(((I60&lt;&gt;0)*AND(G61&lt;&gt;Données!$A$14)),I60,"")))</f>
      </c>
      <c r="J61" s="34">
        <f>IF(C61="","",(IF(OR(G61=Données!$A$9,G61=Données!$A$10,G61=Données!$A$11,G61=Données!$A$12),0,J60+(C61-$C$5)-(C60-$C$5))))</f>
      </c>
      <c r="K61" s="34"/>
      <c r="L61" s="34"/>
      <c r="M61" s="28"/>
      <c r="N61" s="11"/>
      <c r="O61" s="11"/>
      <c r="P61" s="11"/>
      <c r="R61" s="11"/>
      <c r="S61" s="11"/>
    </row>
    <row r="62" spans="3:19" ht="12.75" hidden="1">
      <c r="C62" s="44"/>
      <c r="F62" s="33">
        <f ca="1">IF(D62=0,"",(IF(D61&lt;&gt;0,((D62/(C62-C61))*100),(IF((OFFSET(D61,-E61,0))="Volume","",(((D62))/(C62-(OFFSET(C61,-E61,0))))*100)))))</f>
      </c>
      <c r="H62" s="45">
        <f>IF(MAX(H5:H61)&lt;39448,"",MAX(H5:H61))</f>
      </c>
      <c r="I62" s="45"/>
      <c r="J62" s="46"/>
      <c r="K62" s="46">
        <f>MAX(K6:K61)</f>
        <v>0</v>
      </c>
      <c r="L62" s="46"/>
      <c r="N62" s="11"/>
      <c r="O62" s="11"/>
      <c r="P62" s="11"/>
      <c r="R62" s="11"/>
      <c r="S62" s="11"/>
    </row>
    <row r="63" spans="14:19" ht="12.75">
      <c r="N63" s="11"/>
      <c r="O63" s="11"/>
      <c r="P63" s="11"/>
      <c r="R63" s="11"/>
      <c r="S63" s="11"/>
    </row>
    <row r="64" spans="14:19" ht="12.75">
      <c r="N64" s="11"/>
      <c r="O64" s="11"/>
      <c r="P64" s="11"/>
      <c r="R64" s="11"/>
      <c r="S64" s="11"/>
    </row>
    <row r="65" spans="14:19" ht="12.75">
      <c r="N65" s="11"/>
      <c r="O65" s="11"/>
      <c r="P65" s="11"/>
      <c r="R65" s="11"/>
      <c r="S65" s="11"/>
    </row>
    <row r="66" spans="14:19" ht="12.75">
      <c r="N66" s="11"/>
      <c r="O66" s="11"/>
      <c r="P66" s="11"/>
      <c r="R66" s="11"/>
      <c r="S66" s="11"/>
    </row>
    <row r="67" spans="14:19" ht="12.75">
      <c r="N67" s="11"/>
      <c r="O67" s="11"/>
      <c r="P67" s="11"/>
      <c r="R67" s="11"/>
      <c r="S67" s="11"/>
    </row>
    <row r="68" spans="14:19" ht="12.75">
      <c r="N68" s="11"/>
      <c r="O68" s="11"/>
      <c r="P68" s="11"/>
      <c r="R68" s="11"/>
      <c r="S68" s="11"/>
    </row>
    <row r="69" spans="14:19" ht="12.75">
      <c r="N69" s="11"/>
      <c r="O69" s="11"/>
      <c r="P69" s="11"/>
      <c r="R69" s="11"/>
      <c r="S69" s="11"/>
    </row>
    <row r="70" spans="14:19" ht="12.75">
      <c r="N70" s="11"/>
      <c r="O70" s="11"/>
      <c r="P70" s="11"/>
      <c r="R70" s="11"/>
      <c r="S70" s="11"/>
    </row>
    <row r="71" spans="14:19" ht="12.75">
      <c r="N71" s="11"/>
      <c r="O71" s="11"/>
      <c r="P71" s="11"/>
      <c r="R71" s="11"/>
      <c r="S71" s="11"/>
    </row>
    <row r="72" spans="14:19" ht="12.75">
      <c r="N72" s="11"/>
      <c r="O72" s="11"/>
      <c r="P72" s="11"/>
      <c r="R72" s="11"/>
      <c r="S72" s="11"/>
    </row>
    <row r="73" spans="14:19" ht="12.75">
      <c r="N73" s="11"/>
      <c r="O73" s="11"/>
      <c r="P73" s="11"/>
      <c r="R73" s="11"/>
      <c r="S73" s="11"/>
    </row>
    <row r="74" spans="14:19" ht="12.75">
      <c r="N74" s="11"/>
      <c r="O74" s="11"/>
      <c r="P74" s="11"/>
      <c r="R74" s="11"/>
      <c r="S74" s="11"/>
    </row>
    <row r="75" spans="14:19" ht="12.75">
      <c r="N75" s="11"/>
      <c r="O75" s="11"/>
      <c r="P75" s="11"/>
      <c r="R75" s="11"/>
      <c r="S75" s="11"/>
    </row>
    <row r="76" spans="14:19" ht="12.75">
      <c r="N76" s="11"/>
      <c r="O76" s="11"/>
      <c r="P76" s="11"/>
      <c r="R76" s="11"/>
      <c r="S76" s="11"/>
    </row>
    <row r="77" spans="14:19" ht="12.75">
      <c r="N77" s="11"/>
      <c r="O77" s="11"/>
      <c r="P77" s="11"/>
      <c r="R77" s="11"/>
      <c r="S77" s="11"/>
    </row>
    <row r="78" spans="14:19" ht="12.75">
      <c r="N78" s="11"/>
      <c r="O78" s="11"/>
      <c r="P78" s="11"/>
      <c r="R78" s="11"/>
      <c r="S78" s="11"/>
    </row>
    <row r="79" spans="14:19" ht="12.75">
      <c r="N79" s="11"/>
      <c r="O79" s="11"/>
      <c r="P79" s="11"/>
      <c r="R79" s="11"/>
      <c r="S79" s="11"/>
    </row>
    <row r="80" spans="14:19" ht="12.75">
      <c r="N80" s="11"/>
      <c r="O80" s="11"/>
      <c r="P80" s="11"/>
      <c r="R80" s="11"/>
      <c r="S80" s="11"/>
    </row>
    <row r="81" spans="14:19" ht="12.75">
      <c r="N81" s="11"/>
      <c r="O81" s="11"/>
      <c r="P81" s="11"/>
      <c r="R81" s="11"/>
      <c r="S81" s="11"/>
    </row>
    <row r="82" spans="14:19" ht="12.75">
      <c r="N82" s="11"/>
      <c r="O82" s="11"/>
      <c r="P82" s="11"/>
      <c r="R82" s="11"/>
      <c r="S82" s="11"/>
    </row>
    <row r="83" spans="14:19" ht="12.75">
      <c r="N83" s="11"/>
      <c r="O83" s="11"/>
      <c r="P83" s="11"/>
      <c r="R83" s="11"/>
      <c r="S83" s="11"/>
    </row>
    <row r="84" spans="14:19" ht="12.75">
      <c r="N84" s="11"/>
      <c r="O84" s="11"/>
      <c r="P84" s="11"/>
      <c r="R84" s="11"/>
      <c r="S84" s="11"/>
    </row>
    <row r="85" spans="14:19" ht="12.75">
      <c r="N85" s="11"/>
      <c r="O85" s="11"/>
      <c r="P85" s="11"/>
      <c r="R85" s="11"/>
      <c r="S85" s="11"/>
    </row>
    <row r="86" spans="14:19" ht="12.75">
      <c r="N86" s="11"/>
      <c r="O86" s="11"/>
      <c r="P86" s="11"/>
      <c r="R86" s="11"/>
      <c r="S86" s="11"/>
    </row>
    <row r="87" spans="14:19" ht="12.75">
      <c r="N87" s="11"/>
      <c r="O87" s="11"/>
      <c r="P87" s="11"/>
      <c r="R87" s="11"/>
      <c r="S87" s="11"/>
    </row>
    <row r="88" spans="14:19" ht="12.75">
      <c r="N88" s="11"/>
      <c r="O88" s="11"/>
      <c r="P88" s="11"/>
      <c r="R88" s="11"/>
      <c r="S88" s="11"/>
    </row>
    <row r="89" spans="14:19" ht="12.75">
      <c r="N89" s="11"/>
      <c r="O89" s="11"/>
      <c r="P89" s="11"/>
      <c r="R89" s="11"/>
      <c r="S89" s="11"/>
    </row>
    <row r="90" spans="14:19" ht="12.75">
      <c r="N90" s="11"/>
      <c r="O90" s="11"/>
      <c r="P90" s="11"/>
      <c r="R90" s="11"/>
      <c r="S90" s="11"/>
    </row>
    <row r="91" spans="14:19" ht="12.75">
      <c r="N91" s="11"/>
      <c r="O91" s="11"/>
      <c r="P91" s="11"/>
      <c r="R91" s="11"/>
      <c r="S91" s="11"/>
    </row>
    <row r="92" spans="14:19" ht="12.75">
      <c r="N92" s="11"/>
      <c r="O92" s="11"/>
      <c r="P92" s="11"/>
      <c r="R92" s="11"/>
      <c r="S92" s="11"/>
    </row>
    <row r="93" spans="14:19" ht="12.75">
      <c r="N93" s="11"/>
      <c r="O93" s="11"/>
      <c r="P93" s="11"/>
      <c r="R93" s="11"/>
      <c r="S93" s="11"/>
    </row>
    <row r="94" spans="14:19" ht="12.75">
      <c r="N94" s="11"/>
      <c r="O94" s="11"/>
      <c r="P94" s="11"/>
      <c r="R94" s="11"/>
      <c r="S94" s="11"/>
    </row>
    <row r="95" spans="14:19" ht="12.75">
      <c r="N95" s="11"/>
      <c r="O95" s="11"/>
      <c r="P95" s="11"/>
      <c r="R95" s="11"/>
      <c r="S95" s="11"/>
    </row>
    <row r="96" spans="14:19" ht="12.75">
      <c r="N96" s="11"/>
      <c r="O96" s="11"/>
      <c r="P96" s="11"/>
      <c r="R96" s="11"/>
      <c r="S96" s="11"/>
    </row>
    <row r="97" spans="14:19" ht="12.75">
      <c r="N97" s="11"/>
      <c r="O97" s="11"/>
      <c r="P97" s="11"/>
      <c r="R97" s="11"/>
      <c r="S97" s="11"/>
    </row>
    <row r="98" spans="14:19" ht="12.75">
      <c r="N98" s="11"/>
      <c r="O98" s="11"/>
      <c r="P98" s="11"/>
      <c r="R98" s="11"/>
      <c r="S98" s="11"/>
    </row>
    <row r="99" spans="14:19" ht="12.75">
      <c r="N99" s="11"/>
      <c r="O99" s="11"/>
      <c r="P99" s="11"/>
      <c r="R99" s="11"/>
      <c r="S99" s="11"/>
    </row>
    <row r="100" spans="14:19" ht="12.75">
      <c r="N100" s="11"/>
      <c r="O100" s="11"/>
      <c r="P100" s="11"/>
      <c r="R100" s="11"/>
      <c r="S100" s="11"/>
    </row>
    <row r="101" spans="14:19" ht="12.75">
      <c r="N101" s="11"/>
      <c r="O101" s="11"/>
      <c r="P101" s="11"/>
      <c r="R101" s="11"/>
      <c r="S101" s="11"/>
    </row>
    <row r="102" spans="14:19" ht="12.75">
      <c r="N102" s="11"/>
      <c r="O102" s="11"/>
      <c r="P102" s="11"/>
      <c r="R102" s="11"/>
      <c r="S102" s="11"/>
    </row>
    <row r="103" spans="14:19" ht="12.75">
      <c r="N103" s="11"/>
      <c r="O103" s="11"/>
      <c r="P103" s="11"/>
      <c r="R103" s="11"/>
      <c r="S103" s="11"/>
    </row>
    <row r="104" spans="14:19" ht="12.75">
      <c r="N104" s="11"/>
      <c r="O104" s="11"/>
      <c r="P104" s="11"/>
      <c r="R104" s="11"/>
      <c r="S104" s="11"/>
    </row>
    <row r="105" spans="14:19" ht="12.75">
      <c r="N105" s="11"/>
      <c r="O105" s="11"/>
      <c r="P105" s="11"/>
      <c r="R105" s="11"/>
      <c r="S105" s="11"/>
    </row>
    <row r="106" spans="14:19" ht="12.75">
      <c r="N106" s="11"/>
      <c r="O106" s="11"/>
      <c r="P106" s="11"/>
      <c r="R106" s="11"/>
      <c r="S106" s="11"/>
    </row>
    <row r="107" spans="14:19" ht="12.75">
      <c r="N107" s="11"/>
      <c r="O107" s="11"/>
      <c r="P107" s="11"/>
      <c r="R107" s="11"/>
      <c r="S107" s="11"/>
    </row>
    <row r="108" spans="14:19" ht="12.75">
      <c r="N108" s="11"/>
      <c r="O108" s="11"/>
      <c r="P108" s="11"/>
      <c r="R108" s="11"/>
      <c r="S108" s="11"/>
    </row>
    <row r="109" spans="14:19" ht="12.75">
      <c r="N109" s="11"/>
      <c r="O109" s="11"/>
      <c r="P109" s="11"/>
      <c r="R109" s="11"/>
      <c r="S109" s="11"/>
    </row>
    <row r="110" spans="14:19" ht="12.75">
      <c r="N110" s="11"/>
      <c r="O110" s="11"/>
      <c r="P110" s="11"/>
      <c r="R110" s="11"/>
      <c r="S110" s="11"/>
    </row>
    <row r="111" spans="14:19" ht="12.75">
      <c r="N111" s="11"/>
      <c r="O111" s="11"/>
      <c r="P111" s="11"/>
      <c r="R111" s="11"/>
      <c r="S111" s="11"/>
    </row>
    <row r="112" spans="14:19" ht="12.75">
      <c r="N112" s="11"/>
      <c r="O112" s="11"/>
      <c r="P112" s="11"/>
      <c r="R112" s="11"/>
      <c r="S112" s="11"/>
    </row>
    <row r="113" spans="14:19" ht="12.75">
      <c r="N113" s="11"/>
      <c r="O113" s="11"/>
      <c r="P113" s="11"/>
      <c r="R113" s="11"/>
      <c r="S113" s="11"/>
    </row>
    <row r="114" spans="14:19" ht="12.75">
      <c r="N114" s="11"/>
      <c r="O114" s="11"/>
      <c r="P114" s="11"/>
      <c r="R114" s="11"/>
      <c r="S114" s="11"/>
    </row>
    <row r="115" spans="14:19" ht="12.75">
      <c r="N115" s="11"/>
      <c r="O115" s="11"/>
      <c r="P115" s="11"/>
      <c r="R115" s="11"/>
      <c r="S115" s="11"/>
    </row>
    <row r="116" spans="14:19" ht="12.75">
      <c r="N116" s="11"/>
      <c r="O116" s="11"/>
      <c r="P116" s="11"/>
      <c r="R116" s="11"/>
      <c r="S116" s="11"/>
    </row>
    <row r="117" spans="14:19" ht="12.75">
      <c r="N117" s="11"/>
      <c r="O117" s="11"/>
      <c r="P117" s="11"/>
      <c r="R117" s="11"/>
      <c r="S117" s="11"/>
    </row>
    <row r="118" spans="14:19" ht="12.75">
      <c r="N118" s="11"/>
      <c r="O118" s="11"/>
      <c r="P118" s="11"/>
      <c r="R118" s="11"/>
      <c r="S118" s="11"/>
    </row>
    <row r="119" spans="14:19" ht="12.75">
      <c r="N119" s="11"/>
      <c r="O119" s="11"/>
      <c r="P119" s="11"/>
      <c r="R119" s="11"/>
      <c r="S119" s="11"/>
    </row>
    <row r="120" spans="14:19" ht="12.75">
      <c r="N120" s="11"/>
      <c r="O120" s="11"/>
      <c r="P120" s="11"/>
      <c r="R120" s="11"/>
      <c r="S120" s="11"/>
    </row>
    <row r="121" spans="14:19" ht="12.75">
      <c r="N121" s="11"/>
      <c r="O121" s="11"/>
      <c r="P121" s="11"/>
      <c r="R121" s="11"/>
      <c r="S121" s="11"/>
    </row>
    <row r="122" spans="14:19" ht="12.75">
      <c r="N122" s="11"/>
      <c r="O122" s="11"/>
      <c r="P122" s="11"/>
      <c r="R122" s="11"/>
      <c r="S122" s="11"/>
    </row>
    <row r="123" spans="14:19" ht="12.75">
      <c r="N123" s="11"/>
      <c r="O123" s="11"/>
      <c r="P123" s="11"/>
      <c r="R123" s="11"/>
      <c r="S123" s="11"/>
    </row>
    <row r="124" spans="14:19" ht="12.75">
      <c r="N124" s="11"/>
      <c r="O124" s="11"/>
      <c r="P124" s="11"/>
      <c r="R124" s="11"/>
      <c r="S124" s="11"/>
    </row>
    <row r="125" spans="14:19" ht="12.75">
      <c r="N125" s="11"/>
      <c r="O125" s="11"/>
      <c r="P125" s="11"/>
      <c r="R125" s="11"/>
      <c r="S125" s="11"/>
    </row>
    <row r="126" spans="14:19" ht="12.75">
      <c r="N126" s="11"/>
      <c r="O126" s="11"/>
      <c r="P126" s="11"/>
      <c r="R126" s="11"/>
      <c r="S126" s="11"/>
    </row>
    <row r="127" spans="14:19" ht="12.75">
      <c r="N127" s="11"/>
      <c r="O127" s="11"/>
      <c r="P127" s="11"/>
      <c r="R127" s="11"/>
      <c r="S127" s="11"/>
    </row>
    <row r="128" spans="14:19" ht="12.75">
      <c r="N128" s="11"/>
      <c r="O128" s="11"/>
      <c r="P128" s="11"/>
      <c r="R128" s="11"/>
      <c r="S128" s="11"/>
    </row>
    <row r="129" spans="14:19" ht="12.75">
      <c r="N129" s="11"/>
      <c r="O129" s="11"/>
      <c r="P129" s="11"/>
      <c r="R129" s="11"/>
      <c r="S129" s="11"/>
    </row>
    <row r="130" spans="14:19" ht="12.75">
      <c r="N130" s="11"/>
      <c r="O130" s="11"/>
      <c r="P130" s="11"/>
      <c r="R130" s="11"/>
      <c r="S130" s="11"/>
    </row>
    <row r="131" spans="14:19" ht="12.75">
      <c r="N131" s="11"/>
      <c r="O131" s="11"/>
      <c r="P131" s="11"/>
      <c r="R131" s="11"/>
      <c r="S131" s="11"/>
    </row>
    <row r="132" spans="14:19" ht="12.75">
      <c r="N132" s="11"/>
      <c r="O132" s="11"/>
      <c r="P132" s="11"/>
      <c r="R132" s="11"/>
      <c r="S132" s="11"/>
    </row>
    <row r="133" spans="14:19" ht="12.75">
      <c r="N133" s="11"/>
      <c r="O133" s="11"/>
      <c r="P133" s="11"/>
      <c r="R133" s="11"/>
      <c r="S133" s="11"/>
    </row>
    <row r="134" spans="14:19" ht="12.75">
      <c r="N134" s="11"/>
      <c r="O134" s="11"/>
      <c r="P134" s="11"/>
      <c r="R134" s="11"/>
      <c r="S134" s="11"/>
    </row>
    <row r="135" spans="14:19" ht="12.75">
      <c r="N135" s="11"/>
      <c r="O135" s="11"/>
      <c r="P135" s="11"/>
      <c r="R135" s="11"/>
      <c r="S135" s="11"/>
    </row>
    <row r="136" spans="14:19" ht="12.75">
      <c r="N136" s="11"/>
      <c r="O136" s="11"/>
      <c r="P136" s="11"/>
      <c r="R136" s="11"/>
      <c r="S136" s="11"/>
    </row>
    <row r="137" spans="14:19" ht="12.75">
      <c r="N137" s="11"/>
      <c r="O137" s="11"/>
      <c r="P137" s="11"/>
      <c r="R137" s="11"/>
      <c r="S137" s="11"/>
    </row>
    <row r="138" spans="14:19" ht="12.75">
      <c r="N138" s="11"/>
      <c r="O138" s="11"/>
      <c r="P138" s="11"/>
      <c r="R138" s="11"/>
      <c r="S138" s="11"/>
    </row>
    <row r="139" spans="14:19" ht="12.75">
      <c r="N139" s="11"/>
      <c r="O139" s="11"/>
      <c r="P139" s="11"/>
      <c r="R139" s="11"/>
      <c r="S139" s="11"/>
    </row>
    <row r="140" spans="14:19" ht="12.75">
      <c r="N140" s="11"/>
      <c r="O140" s="11"/>
      <c r="P140" s="11"/>
      <c r="R140" s="11"/>
      <c r="S140" s="11"/>
    </row>
    <row r="141" spans="14:19" ht="12.75">
      <c r="N141" s="11"/>
      <c r="O141" s="11"/>
      <c r="P141" s="11"/>
      <c r="R141" s="11"/>
      <c r="S141" s="11"/>
    </row>
    <row r="142" spans="14:19" ht="12.75">
      <c r="N142" s="11"/>
      <c r="O142" s="11"/>
      <c r="P142" s="11"/>
      <c r="R142" s="11"/>
      <c r="S142" s="11"/>
    </row>
    <row r="143" spans="14:19" ht="12.75">
      <c r="N143" s="11"/>
      <c r="O143" s="11"/>
      <c r="P143" s="11"/>
      <c r="R143" s="11"/>
      <c r="S143" s="11"/>
    </row>
    <row r="144" spans="14:19" ht="12.75">
      <c r="N144" s="11"/>
      <c r="O144" s="11"/>
      <c r="P144" s="11"/>
      <c r="R144" s="11"/>
      <c r="S144" s="11"/>
    </row>
    <row r="145" spans="14:19" ht="12.75">
      <c r="N145" s="11"/>
      <c r="O145" s="11"/>
      <c r="P145" s="11"/>
      <c r="R145" s="11"/>
      <c r="S145" s="11"/>
    </row>
    <row r="146" spans="14:19" ht="12.75">
      <c r="N146" s="11"/>
      <c r="O146" s="11"/>
      <c r="P146" s="11"/>
      <c r="R146" s="11"/>
      <c r="S146" s="11"/>
    </row>
    <row r="147" spans="14:19" ht="12.75">
      <c r="N147" s="11"/>
      <c r="O147" s="11"/>
      <c r="P147" s="11"/>
      <c r="R147" s="11"/>
      <c r="S147" s="11"/>
    </row>
    <row r="148" spans="14:19" ht="12.75">
      <c r="N148" s="11"/>
      <c r="O148" s="11"/>
      <c r="P148" s="11"/>
      <c r="R148" s="11"/>
      <c r="S148" s="11"/>
    </row>
    <row r="149" spans="14:19" ht="12.75">
      <c r="N149" s="11"/>
      <c r="O149" s="11"/>
      <c r="P149" s="11"/>
      <c r="R149" s="11"/>
      <c r="S149" s="11"/>
    </row>
    <row r="150" spans="14:19" ht="12.75">
      <c r="N150" s="11"/>
      <c r="O150" s="11"/>
      <c r="P150" s="11"/>
      <c r="R150" s="11"/>
      <c r="S150" s="11"/>
    </row>
    <row r="151" spans="14:19" ht="12.75">
      <c r="N151" s="11"/>
      <c r="O151" s="11"/>
      <c r="P151" s="11"/>
      <c r="R151" s="11"/>
      <c r="S151" s="11"/>
    </row>
    <row r="152" spans="14:19" ht="12.75">
      <c r="N152" s="11"/>
      <c r="O152" s="11"/>
      <c r="P152" s="11"/>
      <c r="R152" s="11"/>
      <c r="S152" s="11"/>
    </row>
    <row r="153" spans="14:19" ht="12.75">
      <c r="N153" s="11"/>
      <c r="O153" s="11"/>
      <c r="P153" s="11"/>
      <c r="R153" s="11"/>
      <c r="S153" s="11"/>
    </row>
    <row r="154" spans="14:19" ht="12.75">
      <c r="N154" s="11"/>
      <c r="O154" s="11"/>
      <c r="P154" s="11"/>
      <c r="R154" s="11"/>
      <c r="S154" s="11"/>
    </row>
    <row r="155" spans="14:19" ht="12.75">
      <c r="N155" s="11"/>
      <c r="O155" s="11"/>
      <c r="P155" s="11"/>
      <c r="R155" s="11"/>
      <c r="S155" s="11"/>
    </row>
    <row r="156" spans="14:19" ht="12.75">
      <c r="N156" s="11"/>
      <c r="O156" s="11"/>
      <c r="P156" s="11"/>
      <c r="R156" s="11"/>
      <c r="S156" s="11"/>
    </row>
    <row r="157" spans="14:19" ht="12.75">
      <c r="N157" s="11"/>
      <c r="O157" s="11"/>
      <c r="P157" s="11"/>
      <c r="R157" s="11"/>
      <c r="S157" s="11"/>
    </row>
    <row r="158" spans="14:19" ht="12.75">
      <c r="N158" s="11"/>
      <c r="O158" s="11"/>
      <c r="P158" s="11"/>
      <c r="R158" s="11"/>
      <c r="S158" s="11"/>
    </row>
    <row r="159" spans="14:19" ht="12.75">
      <c r="N159" s="11"/>
      <c r="O159" s="11"/>
      <c r="P159" s="11"/>
      <c r="R159" s="11"/>
      <c r="S159" s="11"/>
    </row>
    <row r="160" spans="14:19" ht="12.75">
      <c r="N160" s="11"/>
      <c r="O160" s="11"/>
      <c r="P160" s="11"/>
      <c r="R160" s="11"/>
      <c r="S160" s="11"/>
    </row>
    <row r="161" spans="14:19" ht="12.75">
      <c r="N161" s="11"/>
      <c r="O161" s="11"/>
      <c r="P161" s="11"/>
      <c r="R161" s="11"/>
      <c r="S161" s="11"/>
    </row>
    <row r="162" spans="14:19" ht="12.75">
      <c r="N162" s="11"/>
      <c r="O162" s="11"/>
      <c r="P162" s="11"/>
      <c r="R162" s="11"/>
      <c r="S162" s="11"/>
    </row>
    <row r="163" spans="14:19" ht="12.75">
      <c r="N163" s="11"/>
      <c r="O163" s="11"/>
      <c r="P163" s="11"/>
      <c r="R163" s="11"/>
      <c r="S163" s="11"/>
    </row>
    <row r="164" spans="14:19" ht="12.75">
      <c r="N164" s="11"/>
      <c r="O164" s="11"/>
      <c r="P164" s="11"/>
      <c r="R164" s="11"/>
      <c r="S164" s="11"/>
    </row>
    <row r="165" spans="14:19" ht="12.75">
      <c r="N165" s="11"/>
      <c r="O165" s="11"/>
      <c r="P165" s="11"/>
      <c r="R165" s="11"/>
      <c r="S165" s="11"/>
    </row>
    <row r="166" spans="14:19" ht="12.75">
      <c r="N166" s="11"/>
      <c r="O166" s="11"/>
      <c r="P166" s="11"/>
      <c r="R166" s="11"/>
      <c r="S166" s="11"/>
    </row>
    <row r="167" spans="14:19" ht="12.75">
      <c r="N167" s="11"/>
      <c r="O167" s="11"/>
      <c r="P167" s="11"/>
      <c r="R167" s="11"/>
      <c r="S167" s="11"/>
    </row>
    <row r="168" spans="14:19" ht="12.75">
      <c r="N168" s="11"/>
      <c r="O168" s="11"/>
      <c r="P168" s="11"/>
      <c r="R168" s="11"/>
      <c r="S168" s="11"/>
    </row>
    <row r="169" spans="14:19" ht="12.75">
      <c r="N169" s="11"/>
      <c r="O169" s="11"/>
      <c r="P169" s="11"/>
      <c r="R169" s="11"/>
      <c r="S169" s="11"/>
    </row>
    <row r="170" spans="14:19" ht="12.75">
      <c r="N170" s="11"/>
      <c r="O170" s="11"/>
      <c r="P170" s="11"/>
      <c r="R170" s="11"/>
      <c r="S170" s="11"/>
    </row>
    <row r="171" spans="14:19" ht="12.75">
      <c r="N171" s="11"/>
      <c r="O171" s="11"/>
      <c r="P171" s="11"/>
      <c r="R171" s="11"/>
      <c r="S171" s="11"/>
    </row>
    <row r="172" spans="14:19" ht="12.75">
      <c r="N172" s="11"/>
      <c r="O172" s="11"/>
      <c r="P172" s="11"/>
      <c r="R172" s="11"/>
      <c r="S172" s="11"/>
    </row>
    <row r="173" spans="14:19" ht="12.75">
      <c r="N173" s="11"/>
      <c r="O173" s="11"/>
      <c r="P173" s="11"/>
      <c r="R173" s="11"/>
      <c r="S173" s="11"/>
    </row>
    <row r="174" spans="14:19" ht="12.75">
      <c r="N174" s="11"/>
      <c r="O174" s="11"/>
      <c r="P174" s="11"/>
      <c r="R174" s="11"/>
      <c r="S174" s="11"/>
    </row>
    <row r="175" spans="14:19" ht="12.75">
      <c r="N175" s="11"/>
      <c r="O175" s="11"/>
      <c r="P175" s="11"/>
      <c r="R175" s="11"/>
      <c r="S175" s="11"/>
    </row>
    <row r="176" spans="14:19" ht="12.75">
      <c r="N176" s="11"/>
      <c r="O176" s="11"/>
      <c r="P176" s="11"/>
      <c r="R176" s="11"/>
      <c r="S176" s="11"/>
    </row>
    <row r="177" spans="14:19" ht="12.75">
      <c r="N177" s="11"/>
      <c r="O177" s="11"/>
      <c r="P177" s="11"/>
      <c r="R177" s="11"/>
      <c r="S177" s="11"/>
    </row>
    <row r="178" spans="14:19" ht="12.75">
      <c r="N178" s="11"/>
      <c r="O178" s="11"/>
      <c r="P178" s="11"/>
      <c r="R178" s="11"/>
      <c r="S178" s="11"/>
    </row>
    <row r="179" spans="14:19" ht="12.75">
      <c r="N179" s="11"/>
      <c r="O179" s="11"/>
      <c r="P179" s="11"/>
      <c r="R179" s="11"/>
      <c r="S179" s="11"/>
    </row>
    <row r="180" spans="14:19" ht="12.75">
      <c r="N180" s="11"/>
      <c r="O180" s="11"/>
      <c r="P180" s="11"/>
      <c r="R180" s="11"/>
      <c r="S180" s="11"/>
    </row>
    <row r="181" spans="14:19" ht="12.75">
      <c r="N181" s="11"/>
      <c r="O181" s="11"/>
      <c r="P181" s="11"/>
      <c r="R181" s="11"/>
      <c r="S181" s="11"/>
    </row>
    <row r="182" spans="14:19" ht="12.75">
      <c r="N182" s="11"/>
      <c r="O182" s="11"/>
      <c r="P182" s="11"/>
      <c r="R182" s="11"/>
      <c r="S182" s="11"/>
    </row>
    <row r="183" spans="14:19" ht="12.75">
      <c r="N183" s="11"/>
      <c r="O183" s="11"/>
      <c r="P183" s="11"/>
      <c r="R183" s="11"/>
      <c r="S183" s="11"/>
    </row>
    <row r="184" spans="14:19" ht="12.75">
      <c r="N184" s="11"/>
      <c r="O184" s="11"/>
      <c r="P184" s="11"/>
      <c r="R184" s="11"/>
      <c r="S184" s="11"/>
    </row>
    <row r="185" spans="14:19" ht="12.75">
      <c r="N185" s="11"/>
      <c r="O185" s="11"/>
      <c r="P185" s="11"/>
      <c r="R185" s="11"/>
      <c r="S185" s="11"/>
    </row>
    <row r="186" spans="14:19" ht="12.75">
      <c r="N186" s="11"/>
      <c r="O186" s="11"/>
      <c r="P186" s="11"/>
      <c r="R186" s="11"/>
      <c r="S186" s="11"/>
    </row>
    <row r="187" spans="14:19" ht="12.75">
      <c r="N187" s="11"/>
      <c r="O187" s="11"/>
      <c r="P187" s="11"/>
      <c r="R187" s="11"/>
      <c r="S187" s="11"/>
    </row>
    <row r="188" spans="14:19" ht="12.75">
      <c r="N188" s="11"/>
      <c r="O188" s="11"/>
      <c r="P188" s="11"/>
      <c r="R188" s="11"/>
      <c r="S188" s="11"/>
    </row>
    <row r="189" spans="14:19" ht="12.75">
      <c r="N189" s="11"/>
      <c r="O189" s="11"/>
      <c r="P189" s="11"/>
      <c r="R189" s="11"/>
      <c r="S189" s="11"/>
    </row>
    <row r="190" spans="14:19" ht="12.75">
      <c r="N190" s="11"/>
      <c r="O190" s="11"/>
      <c r="P190" s="11"/>
      <c r="R190" s="11"/>
      <c r="S190" s="11"/>
    </row>
  </sheetData>
  <sheetProtection sheet="1" selectLockedCells="1"/>
  <mergeCells count="9">
    <mergeCell ref="N13:P14"/>
    <mergeCell ref="N15:P16"/>
    <mergeCell ref="B2:K2"/>
    <mergeCell ref="N4:P4"/>
    <mergeCell ref="N5:N6"/>
    <mergeCell ref="O5:P6"/>
    <mergeCell ref="N8:P9"/>
    <mergeCell ref="N10:O11"/>
    <mergeCell ref="P10:P11"/>
  </mergeCells>
  <conditionalFormatting sqref="N5:N6">
    <cfRule type="cellIs" priority="1" dxfId="11" operator="greaterThan" stopIfTrue="1">
      <formula>10</formula>
    </cfRule>
  </conditionalFormatting>
  <conditionalFormatting sqref="M5">
    <cfRule type="cellIs" priority="2" dxfId="10" operator="lessThanOrEqual" stopIfTrue="1">
      <formula>0</formula>
    </cfRule>
  </conditionalFormatting>
  <conditionalFormatting sqref="N16:P16 O15:P16">
    <cfRule type="expression" priority="3" dxfId="0" stopIfTrue="1">
      <formula>$L$15&gt;($L$13-60)</formula>
    </cfRule>
  </conditionalFormatting>
  <conditionalFormatting sqref="F6:F62">
    <cfRule type="cellIs" priority="4" dxfId="8" operator="equal" stopIfTrue="1">
      <formula>""</formula>
    </cfRule>
    <cfRule type="cellIs" priority="5" dxfId="3" operator="greaterThan" stopIfTrue="1">
      <formula>10</formula>
    </cfRule>
  </conditionalFormatting>
  <conditionalFormatting sqref="O5:P6">
    <cfRule type="expression" priority="6" dxfId="0" stopIfTrue="1">
      <formula>$L$3&gt;10</formula>
    </cfRule>
  </conditionalFormatting>
  <conditionalFormatting sqref="B2">
    <cfRule type="cellIs" priority="7" dxfId="5" operator="equal" stopIfTrue="1">
      <formula>"Vidange à faire"</formula>
    </cfRule>
    <cfRule type="cellIs" priority="8" dxfId="4" operator="equal" stopIfTrue="1">
      <formula>"Vidange à prévoir"</formula>
    </cfRule>
  </conditionalFormatting>
  <conditionalFormatting sqref="G5:H61">
    <cfRule type="cellIs" priority="9" dxfId="3" operator="notEqual" stopIfTrue="1">
      <formula>""</formula>
    </cfRule>
  </conditionalFormatting>
  <conditionalFormatting sqref="J5">
    <cfRule type="cellIs" priority="10" dxfId="1" operator="greaterThan" stopIfTrue="1">
      <formula>NA()</formula>
    </cfRule>
  </conditionalFormatting>
  <conditionalFormatting sqref="J6:J61">
    <cfRule type="cellIs" priority="11" dxfId="1" operator="greaterThan" stopIfTrue="1">
      <formula>$K$5</formula>
    </cfRule>
  </conditionalFormatting>
  <conditionalFormatting sqref="N15">
    <cfRule type="expression" priority="12" dxfId="0" stopIfTrue="1">
      <formula>$L$5&gt;($N$15-$L$6)</formula>
    </cfRule>
  </conditionalFormatting>
  <dataValidations count="1">
    <dataValidation type="list" allowBlank="1" sqref="G5:G61">
      <formula1>mecanique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zoomScaleSheetLayoutView="90" zoomScalePageLayoutView="0" workbookViewId="0" topLeftCell="A1">
      <selection activeCell="D15" sqref="D15"/>
    </sheetView>
  </sheetViews>
  <sheetFormatPr defaultColWidth="11.57421875" defaultRowHeight="12.75"/>
  <cols>
    <col min="1" max="1" width="27.57421875" style="0" customWidth="1"/>
  </cols>
  <sheetData>
    <row r="2" spans="1:4" ht="20.25">
      <c r="A2" s="1" t="s">
        <v>13</v>
      </c>
      <c r="B2" s="1"/>
      <c r="C2" s="1"/>
      <c r="D2" s="1"/>
    </row>
    <row r="4" spans="1:4" ht="20.25" customHeight="1">
      <c r="A4" s="47" t="s">
        <v>14</v>
      </c>
      <c r="B4" s="48">
        <v>7000</v>
      </c>
      <c r="D4" s="49"/>
    </row>
    <row r="5" spans="1:2" ht="20.25" customHeight="1">
      <c r="A5" s="47" t="s">
        <v>15</v>
      </c>
      <c r="B5" s="50">
        <v>1000</v>
      </c>
    </row>
    <row r="6" ht="10.5" customHeight="1">
      <c r="A6" s="47"/>
    </row>
    <row r="7" spans="1:3" ht="28.5" customHeight="1">
      <c r="A7" s="51" t="s">
        <v>16</v>
      </c>
      <c r="B7" s="52">
        <v>60</v>
      </c>
      <c r="C7" s="47" t="s">
        <v>17</v>
      </c>
    </row>
    <row r="9" ht="12.75">
      <c r="A9" s="53" t="s">
        <v>18</v>
      </c>
    </row>
    <row r="10" ht="12.75">
      <c r="A10" s="53" t="s">
        <v>19</v>
      </c>
    </row>
    <row r="11" ht="12.75">
      <c r="A11" s="53" t="s">
        <v>9</v>
      </c>
    </row>
    <row r="12" ht="12.75">
      <c r="A12" s="53" t="s">
        <v>20</v>
      </c>
    </row>
    <row r="13" ht="12.75">
      <c r="A13" s="53" t="s">
        <v>21</v>
      </c>
    </row>
    <row r="14" ht="12.75" customHeight="1">
      <c r="A14" s="53" t="s">
        <v>23</v>
      </c>
    </row>
    <row r="15" ht="12.75" customHeight="1">
      <c r="A15" s="53" t="s">
        <v>22</v>
      </c>
    </row>
    <row r="16" ht="12.75">
      <c r="D16" s="53"/>
    </row>
  </sheetData>
  <sheetProtection/>
  <mergeCells count="1">
    <mergeCell ref="A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contier</cp:lastModifiedBy>
  <dcterms:created xsi:type="dcterms:W3CDTF">2009-12-09T19:18:58Z</dcterms:created>
  <dcterms:modified xsi:type="dcterms:W3CDTF">2010-07-06T07:51:43Z</dcterms:modified>
  <cp:category/>
  <cp:version/>
  <cp:contentType/>
  <cp:contentStatus/>
</cp:coreProperties>
</file>